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660" tabRatio="578" firstSheet="16" activeTab="21"/>
  </bookViews>
  <sheets>
    <sheet name="PRESIDENTE REGIONE" sheetId="1" r:id="rId1"/>
    <sheet name="LISTE PROVINCIALI" sheetId="2" r:id="rId2"/>
    <sheet name="Lista n.1" sheetId="3" r:id="rId3"/>
    <sheet name="Lista n.2" sheetId="4" r:id="rId4"/>
    <sheet name="Lista n.3" sheetId="5" r:id="rId5"/>
    <sheet name="Lista n.4" sheetId="6" r:id="rId6"/>
    <sheet name="Lista n.5" sheetId="7" r:id="rId7"/>
    <sheet name="Lista n.6" sheetId="8" r:id="rId8"/>
    <sheet name="Lista n.7" sheetId="9" r:id="rId9"/>
    <sheet name="Lista n.8" sheetId="10" r:id="rId10"/>
    <sheet name="Lista n.9" sheetId="11" r:id="rId11"/>
    <sheet name="Lista n.10" sheetId="12" r:id="rId12"/>
    <sheet name="Lista n.11" sheetId="13" r:id="rId13"/>
    <sheet name="Lista n.12" sheetId="14" r:id="rId14"/>
    <sheet name="Lista n.13" sheetId="15" r:id="rId15"/>
    <sheet name="Lista n.14" sheetId="16" r:id="rId16"/>
    <sheet name="Lista n.15" sheetId="17" r:id="rId17"/>
    <sheet name="Lista n.16" sheetId="18" r:id="rId18"/>
    <sheet name="Lista n.17" sheetId="19" r:id="rId19"/>
    <sheet name="Lista n.18" sheetId="20" r:id="rId20"/>
    <sheet name="Lista n.19" sheetId="21" r:id="rId21"/>
    <sheet name="Lista n.20" sheetId="22" r:id="rId22"/>
    <sheet name="Foglio1" sheetId="23" r:id="rId23"/>
  </sheets>
  <definedNames/>
  <calcPr fullCalcOnLoad="1"/>
</workbook>
</file>

<file path=xl/sharedStrings.xml><?xml version="1.0" encoding="utf-8"?>
<sst xmlns="http://schemas.openxmlformats.org/spreadsheetml/2006/main" count="660" uniqueCount="537">
  <si>
    <t>M</t>
  </si>
  <si>
    <t>F</t>
  </si>
  <si>
    <t>T</t>
  </si>
  <si>
    <t>VOTANTI</t>
  </si>
  <si>
    <t>SPOGLIO SCHEDE</t>
  </si>
  <si>
    <t>Bianche</t>
  </si>
  <si>
    <t>Nulle</t>
  </si>
  <si>
    <t>Totale</t>
  </si>
  <si>
    <t>VOTI VALIDI</t>
  </si>
  <si>
    <t>Ctrl</t>
  </si>
  <si>
    <t>Perc. Vot.</t>
  </si>
  <si>
    <t>Iscritti</t>
  </si>
  <si>
    <t>Sezione</t>
  </si>
  <si>
    <t>totale</t>
  </si>
  <si>
    <t>contestate</t>
  </si>
  <si>
    <t>%</t>
  </si>
  <si>
    <t>SEZIONE</t>
  </si>
  <si>
    <t>TOTALE PREFERENZE</t>
  </si>
  <si>
    <t xml:space="preserve">                          </t>
  </si>
  <si>
    <t>Voti solo al Presidente</t>
  </si>
  <si>
    <t>TOTALE</t>
  </si>
  <si>
    <t xml:space="preserve">ELEZIONE DEL PRESIDENTE DELLA REGIONE </t>
  </si>
  <si>
    <t>Solo Presidente</t>
  </si>
  <si>
    <t>VOTI LISTE CIRCOSCRIZIONALI</t>
  </si>
  <si>
    <t>VOTI SOLO PRESIDENTI</t>
  </si>
  <si>
    <t>TOTALE VOTI LISTA</t>
  </si>
  <si>
    <t>TOTALE GENERALE</t>
  </si>
  <si>
    <t xml:space="preserve">         Totale Voti Validi</t>
  </si>
  <si>
    <t xml:space="preserve">          Solo Presidente</t>
  </si>
  <si>
    <t xml:space="preserve">           Solo Presidente</t>
  </si>
  <si>
    <t>TOTALE CALDORO</t>
  </si>
  <si>
    <t>PARTITO DEMOCRATICO</t>
  </si>
  <si>
    <t>ITALIA DEI VALORI</t>
  </si>
  <si>
    <t>NOI SUD</t>
  </si>
  <si>
    <t>Sezioni Elettorali</t>
  </si>
  <si>
    <t>ISCRITTI</t>
  </si>
  <si>
    <t>Ubicazione</t>
  </si>
  <si>
    <t>FEMMINE</t>
  </si>
  <si>
    <t xml:space="preserve">Numero </t>
  </si>
  <si>
    <t xml:space="preserve">MASCHI </t>
  </si>
  <si>
    <t>ELEZIONI REGIONALI DEL 31 MAGGIO 2015</t>
  </si>
  <si>
    <t>CIARAMBINO Valeria</t>
  </si>
  <si>
    <t>CALDORO Stefano</t>
  </si>
  <si>
    <t>VOZZA Salvatore</t>
  </si>
  <si>
    <t>ESPOSITO Marco</t>
  </si>
  <si>
    <t>DE LUCA Vincenzo</t>
  </si>
  <si>
    <t>TOTALE CIARAMBINO</t>
  </si>
  <si>
    <t>TOTALE VOZZA</t>
  </si>
  <si>
    <t>PREFERENZE DELLA LISTA N° 1 " MOVIMENTO 5 STELLE BEPPEGRILLO.IT "</t>
  </si>
  <si>
    <t>PREFERENZE DELLA LISTA N° 2 " CALDORO PRESIDENTE "</t>
  </si>
  <si>
    <t>PREFERENZE DELLA LISTA N.3 " POPOLARI PER L'ITALIA "</t>
  </si>
  <si>
    <t>PREFERENZE DELLA LISTA N° 4 " MELONI FRATELLI D'ITALIA ALLEANZA NAZIONALE "</t>
  </si>
  <si>
    <t>PREFERENZE DELLA LISTA N° 5 " MAI PIU' LA TERRA DEI FUOCHI CON FERRILLO "</t>
  </si>
  <si>
    <t>PREFERENZE DELLA LISTA N° 6 " FORZA ITALIA "</t>
  </si>
  <si>
    <t>PREFERENZE DELLA LISTA N° 7 " VITTIME DELLA GIUSTIZIA E DEL FISCO "</t>
  </si>
  <si>
    <t>PREFERENZE DELLA LISTA N° 8" NCD CAMPANIA POPOLARE "</t>
  </si>
  <si>
    <t>PREFERENZE DELLA LISTA N° 9 " NOI SUD "</t>
  </si>
  <si>
    <t>PREFERENZE DELLA LISTA N° 10 " SINISTRA AL LAVORO PER LA CAMPANIA "</t>
  </si>
  <si>
    <t>PREFERENZE DELLA LISTA N° 11 " MO! LISTA CIVICA PER LA CAMAPANIA "</t>
  </si>
  <si>
    <t>PREFERENZE DELLA LISTA N° 12 " SCELTA CIVICA PER L'ITALIA DE LUCA PRESIDENTE CENTRO DEMOCRATICO "</t>
  </si>
  <si>
    <t>PREFERENZE DELLA LISTA N° 13 " CAMPANIA IN # RETE DE LUCA PRESIDENTE "</t>
  </si>
  <si>
    <t>PREFERENZE DELLA LISTA N° 14 " DAVVERO VERDI ECOLOGIA E DIRITTI "</t>
  </si>
  <si>
    <t>PREFERENZE DELLA LISTA N° 15 " PARTITO SOCIALISTA ITALIANO "</t>
  </si>
  <si>
    <t>PREFERENZE DELLA LISTA N° 16 " CAMPANIA LIBERA DE LUCA PRESIDENTE "</t>
  </si>
  <si>
    <t>PREFERENZE DELLA LISTA N° 17 " PARTITO DEMOCRATICO "</t>
  </si>
  <si>
    <t>PREFERENZE DELLA LISTA N° 18 " ITALIA LIBERTAS UNIONE DI CENTRO "</t>
  </si>
  <si>
    <t>PREFERENZE DELLA LISTA N° 19 " ITALIA DEI VALORI "</t>
  </si>
  <si>
    <t>PREFERENZE DELLA LISTA N° 20 " DE LUCA PRESIDENTE "</t>
  </si>
  <si>
    <t>MOVIMENTO5 STELLE BEPPEGRILLO.IT</t>
  </si>
  <si>
    <t>Contestate</t>
  </si>
  <si>
    <t>CALDORO PRESIDENTE</t>
  </si>
  <si>
    <t>POPOLARI PER L'ITALIA</t>
  </si>
  <si>
    <t>MAI PIU' LA TERRA DEI FUOCHI CON FERRILLO</t>
  </si>
  <si>
    <t>FORZA ITALIA</t>
  </si>
  <si>
    <t>VITTIME DELLA GIUSTIZIA E DEL FISCO</t>
  </si>
  <si>
    <t>NCD CAMPANIA POPOLARE</t>
  </si>
  <si>
    <t>SINISTRA AL LAVORO PER LA CAMPANIA</t>
  </si>
  <si>
    <t>MO! LISTA CIVICA PER LA CAMPANIA</t>
  </si>
  <si>
    <t>SCELTA CIVICA PER L'ITALIA DE LUCA PRESIDENTE CENTRO DEMOCRATICO</t>
  </si>
  <si>
    <r>
      <t xml:space="preserve">CAMPANIA IN </t>
    </r>
    <r>
      <rPr>
        <sz val="9"/>
        <rFont val="Arial"/>
        <family val="2"/>
      </rPr>
      <t>#</t>
    </r>
    <r>
      <rPr>
        <sz val="9"/>
        <rFont val="Garamond"/>
        <family val="1"/>
      </rPr>
      <t xml:space="preserve"> RETE DE LUCA PRESIDENTE</t>
    </r>
  </si>
  <si>
    <t>DAVVERO VERDI ECOLOGIA E DIRITTI</t>
  </si>
  <si>
    <t>PARTITO SOCIALISTA ITALIANO</t>
  </si>
  <si>
    <t>CAMPANIA LIBERA DE LUCA PRESIDENTE</t>
  </si>
  <si>
    <t>ITALIA LIBERTAS UNIONE DI CENTRO</t>
  </si>
  <si>
    <t>DE LUCA PRESIDENTE</t>
  </si>
  <si>
    <t>TOTALE ESPOSITO</t>
  </si>
  <si>
    <t>TOTALE DE LUCA</t>
  </si>
  <si>
    <t>CIARAMBINO</t>
  </si>
  <si>
    <t>EMBRICE</t>
  </si>
  <si>
    <t>MUSCARA'</t>
  </si>
  <si>
    <t>CIRILLO</t>
  </si>
  <si>
    <t>ASCIONE</t>
  </si>
  <si>
    <t>SAIELLO</t>
  </si>
  <si>
    <t>MALERBA</t>
  </si>
  <si>
    <t>MANNA</t>
  </si>
  <si>
    <t>CAPURSO</t>
  </si>
  <si>
    <t>IONTA</t>
  </si>
  <si>
    <t>AMITRANO</t>
  </si>
  <si>
    <t>SCAMARCIA</t>
  </si>
  <si>
    <t>PENNONE</t>
  </si>
  <si>
    <t>ACAMPORA</t>
  </si>
  <si>
    <t>SASSO</t>
  </si>
  <si>
    <t>FORMISANI</t>
  </si>
  <si>
    <t>DISOGRA</t>
  </si>
  <si>
    <t>FARINA</t>
  </si>
  <si>
    <t>VERRONE</t>
  </si>
  <si>
    <t>DI STASIO</t>
  </si>
  <si>
    <t>SANNINO</t>
  </si>
  <si>
    <t>VISONE</t>
  </si>
  <si>
    <t>GARGIULO</t>
  </si>
  <si>
    <t>CALABRESE</t>
  </si>
  <si>
    <t>TOTARO</t>
  </si>
  <si>
    <t>CANNAVACCIUOLO</t>
  </si>
  <si>
    <t>LA MURA</t>
  </si>
  <si>
    <t>BISOGNO</t>
  </si>
  <si>
    <t>CAMMAROTA</t>
  </si>
  <si>
    <t>CANNOVO</t>
  </si>
  <si>
    <t>COLOMBRINO</t>
  </si>
  <si>
    <t>DE RIGGI</t>
  </si>
  <si>
    <t>FUSCO</t>
  </si>
  <si>
    <t>RAZZA</t>
  </si>
  <si>
    <t>TRAMONTANO</t>
  </si>
  <si>
    <t>TURCHETTI</t>
  </si>
  <si>
    <t>PISANI</t>
  </si>
  <si>
    <t>CIAVOLINO</t>
  </si>
  <si>
    <t>D'ABBRUNZO</t>
  </si>
  <si>
    <t>DE LORENZO</t>
  </si>
  <si>
    <t>MAISTO</t>
  </si>
  <si>
    <t>MARINO</t>
  </si>
  <si>
    <t>MARONE</t>
  </si>
  <si>
    <t>MAZZA</t>
  </si>
  <si>
    <t>MAZZOCCA</t>
  </si>
  <si>
    <t>MOCERINO</t>
  </si>
  <si>
    <t>PASTORE</t>
  </si>
  <si>
    <t>PONTI</t>
  </si>
  <si>
    <t>SALZANO</t>
  </si>
  <si>
    <t>SOMMONTE</t>
  </si>
  <si>
    <t>TUFANO</t>
  </si>
  <si>
    <t>VASTOLA</t>
  </si>
  <si>
    <t>ZAMBRA</t>
  </si>
  <si>
    <t>SALVATORE</t>
  </si>
  <si>
    <t>D'ANGELO</t>
  </si>
  <si>
    <t>PIRO</t>
  </si>
  <si>
    <t>ANGRISANO</t>
  </si>
  <si>
    <t>IFRIGERIO</t>
  </si>
  <si>
    <t>MASTROMATTEO</t>
  </si>
  <si>
    <t>AMATO</t>
  </si>
  <si>
    <t>AMMENDOLA</t>
  </si>
  <si>
    <t>CARPUTO</t>
  </si>
  <si>
    <t>CERRATO</t>
  </si>
  <si>
    <t>CHIERCHIA</t>
  </si>
  <si>
    <t>CICCARESE</t>
  </si>
  <si>
    <t>COPPOLA</t>
  </si>
  <si>
    <t>COPPOLA LUCIO</t>
  </si>
  <si>
    <t>COPPOLA ANTONIO</t>
  </si>
  <si>
    <t>CRISTIANO</t>
  </si>
  <si>
    <t>GEIROLA</t>
  </si>
  <si>
    <t>GUIDA</t>
  </si>
  <si>
    <t>MILITERNI</t>
  </si>
  <si>
    <t>MIRAGLIUOLO</t>
  </si>
  <si>
    <t>NATALE</t>
  </si>
  <si>
    <t>PALMA</t>
  </si>
  <si>
    <t>RUSSO</t>
  </si>
  <si>
    <t>SOLLA</t>
  </si>
  <si>
    <t>TRIMARCO</t>
  </si>
  <si>
    <t>TRISOLINI</t>
  </si>
  <si>
    <t>VINGELLI</t>
  </si>
  <si>
    <t>RICCIO</t>
  </si>
  <si>
    <t>FRATELLI D'ITALIA ALLEANZA NAZIONALE</t>
  </si>
  <si>
    <t>CASORIA</t>
  </si>
  <si>
    <t>CASTALDO</t>
  </si>
  <si>
    <t>CESARONE</t>
  </si>
  <si>
    <t>COSTAGLIOLA</t>
  </si>
  <si>
    <t>CUOCO</t>
  </si>
  <si>
    <t>DI PAOLO</t>
  </si>
  <si>
    <t>ESPOSITO</t>
  </si>
  <si>
    <t>FERRIGNI</t>
  </si>
  <si>
    <t>IERVOLINO</t>
  </si>
  <si>
    <t>INFUSO</t>
  </si>
  <si>
    <t>LAMURA</t>
  </si>
  <si>
    <t>MERCOGLIANO</t>
  </si>
  <si>
    <t>NONNO</t>
  </si>
  <si>
    <t>PASSARIELLO</t>
  </si>
  <si>
    <t>PECORELLA</t>
  </si>
  <si>
    <t>PEDATA</t>
  </si>
  <si>
    <t>PEREZ</t>
  </si>
  <si>
    <t>SALERNO</t>
  </si>
  <si>
    <t>SANTAGATA</t>
  </si>
  <si>
    <t>SCHIFONE</t>
  </si>
  <si>
    <t>TABERNACOLO</t>
  </si>
  <si>
    <t>VACCHIANO</t>
  </si>
  <si>
    <t>VENIA</t>
  </si>
  <si>
    <t>ZARA</t>
  </si>
  <si>
    <t>MARCHESE</t>
  </si>
  <si>
    <t>FERRILLO</t>
  </si>
  <si>
    <t>PIANTADOSI</t>
  </si>
  <si>
    <t>NIDIA</t>
  </si>
  <si>
    <t>D'AQUINO</t>
  </si>
  <si>
    <t>DI SARNO</t>
  </si>
  <si>
    <t>RULLO</t>
  </si>
  <si>
    <t>TESTA</t>
  </si>
  <si>
    <t>DE MAGISTRIS</t>
  </si>
  <si>
    <t>DAMIANI</t>
  </si>
  <si>
    <t>SARNELLI</t>
  </si>
  <si>
    <t>PEZZELLA</t>
  </si>
  <si>
    <t>COZZOLINO</t>
  </si>
  <si>
    <t>CARANNANTE</t>
  </si>
  <si>
    <t>MONTONE</t>
  </si>
  <si>
    <t>AURIEMMA</t>
  </si>
  <si>
    <t>FERRAIUOLO</t>
  </si>
  <si>
    <t>MUSSOLINI</t>
  </si>
  <si>
    <t>NOCERA</t>
  </si>
  <si>
    <t>AMENTE</t>
  </si>
  <si>
    <t>BENEDUCE</t>
  </si>
  <si>
    <t>GIACOBBE</t>
  </si>
  <si>
    <t>IANNICIELLO</t>
  </si>
  <si>
    <t>SCHIANO DI VISCONTI</t>
  </si>
  <si>
    <t>AMBROSIO</t>
  </si>
  <si>
    <t>CAMPANA</t>
  </si>
  <si>
    <t>CARDAMURO</t>
  </si>
  <si>
    <t>CESARO</t>
  </si>
  <si>
    <t>CINQUE</t>
  </si>
  <si>
    <t>DI SCALA</t>
  </si>
  <si>
    <t>GRAZIOSO</t>
  </si>
  <si>
    <t>GUARINO</t>
  </si>
  <si>
    <t>IANNUZZI</t>
  </si>
  <si>
    <t>INTINI</t>
  </si>
  <si>
    <t>LONGOBARDI</t>
  </si>
  <si>
    <t>ORILIO</t>
  </si>
  <si>
    <t>PEDRELLI CARPI</t>
  </si>
  <si>
    <t>PELELLA</t>
  </si>
  <si>
    <t>PELUSO</t>
  </si>
  <si>
    <t>RIEFOLO</t>
  </si>
  <si>
    <t>SALATIELLO</t>
  </si>
  <si>
    <t>VITIELLO</t>
  </si>
  <si>
    <t>TUCCILLO</t>
  </si>
  <si>
    <t>PICA</t>
  </si>
  <si>
    <t>MADONNA</t>
  </si>
  <si>
    <t>AMODIO</t>
  </si>
  <si>
    <t>DELLA CROCE</t>
  </si>
  <si>
    <t>VIGORITI</t>
  </si>
  <si>
    <t>LEVA</t>
  </si>
  <si>
    <t>CALIFANO</t>
  </si>
  <si>
    <t>ALDI</t>
  </si>
  <si>
    <t>DE MAIO</t>
  </si>
  <si>
    <t>MASILLO</t>
  </si>
  <si>
    <t>DI ROSA</t>
  </si>
  <si>
    <t>PUNZO</t>
  </si>
  <si>
    <t>di DOMENICO FABRIZIO</t>
  </si>
  <si>
    <t>di DOMENICO LORENZA</t>
  </si>
  <si>
    <t>RAPA</t>
  </si>
  <si>
    <t>PICCIRILLO</t>
  </si>
  <si>
    <t>ABATIANNI</t>
  </si>
  <si>
    <t>BIONDI</t>
  </si>
  <si>
    <t>CAPRIO</t>
  </si>
  <si>
    <t>CAPUTO</t>
  </si>
  <si>
    <t>de FLAVIIS</t>
  </si>
  <si>
    <t>DIODATO</t>
  </si>
  <si>
    <t>FABBROCINI</t>
  </si>
  <si>
    <t>FELICELLA</t>
  </si>
  <si>
    <t>FUSARO</t>
  </si>
  <si>
    <t>GIRASOLE</t>
  </si>
  <si>
    <t>GRASSO</t>
  </si>
  <si>
    <t>MOCCIA</t>
  </si>
  <si>
    <t>MONTANO</t>
  </si>
  <si>
    <t>NAPPI FRANCO</t>
  </si>
  <si>
    <t>NAPPI SEVERINO</t>
  </si>
  <si>
    <t>OSSAME</t>
  </si>
  <si>
    <t>PIROZZI</t>
  </si>
  <si>
    <t>QUARTUCCIO</t>
  </si>
  <si>
    <t>REZZA</t>
  </si>
  <si>
    <t>RUGGIERO</t>
  </si>
  <si>
    <t>SCERBO</t>
  </si>
  <si>
    <t>SOMMESE</t>
  </si>
  <si>
    <t>VASSALLO</t>
  </si>
  <si>
    <t>ALIPERTI</t>
  </si>
  <si>
    <t>CASCONE</t>
  </si>
  <si>
    <t>CASTIELLO</t>
  </si>
  <si>
    <t>CICCIMARRA</t>
  </si>
  <si>
    <t>DE ROGATIS</t>
  </si>
  <si>
    <t>DE SIMONE</t>
  </si>
  <si>
    <t>DE STEFANO</t>
  </si>
  <si>
    <t>DE VITA</t>
  </si>
  <si>
    <t>DELLE CAVE</t>
  </si>
  <si>
    <t>DESIDERY</t>
  </si>
  <si>
    <t>D'ISA</t>
  </si>
  <si>
    <t>FARINARO</t>
  </si>
  <si>
    <t>FARRONI</t>
  </si>
  <si>
    <t>FERRARO</t>
  </si>
  <si>
    <t>GOVERNUCCI</t>
  </si>
  <si>
    <t>GUADAGNO</t>
  </si>
  <si>
    <t>IANNIELLO</t>
  </si>
  <si>
    <t>IAVARONE</t>
  </si>
  <si>
    <t>MARCONE</t>
  </si>
  <si>
    <t>NASTRO</t>
  </si>
  <si>
    <t>PALOMBA</t>
  </si>
  <si>
    <t>STABILE</t>
  </si>
  <si>
    <t>TRIOLA</t>
  </si>
  <si>
    <t>BOCCARDI</t>
  </si>
  <si>
    <t>ACERRA</t>
  </si>
  <si>
    <t>CACACE</t>
  </si>
  <si>
    <t>DE LUCA</t>
  </si>
  <si>
    <t>DE STASIO</t>
  </si>
  <si>
    <t>DI MARO</t>
  </si>
  <si>
    <t>DI PALMA</t>
  </si>
  <si>
    <t>FABIANO</t>
  </si>
  <si>
    <t>FERRUZZI</t>
  </si>
  <si>
    <t>GALIERO</t>
  </si>
  <si>
    <t>GELORMINI</t>
  </si>
  <si>
    <t>GRIMALDI</t>
  </si>
  <si>
    <t>IACOMINO</t>
  </si>
  <si>
    <t>LIOTTI</t>
  </si>
  <si>
    <t>MONTICELLI</t>
  </si>
  <si>
    <t>NAPOLITANO</t>
  </si>
  <si>
    <t>PAPPALARDO</t>
  </si>
  <si>
    <t>PARISI</t>
  </si>
  <si>
    <t>RAVO</t>
  </si>
  <si>
    <t>RINALDI</t>
  </si>
  <si>
    <t>ROSA</t>
  </si>
  <si>
    <t>SCALA</t>
  </si>
  <si>
    <t>TAVANI</t>
  </si>
  <si>
    <t>TROMBETTA</t>
  </si>
  <si>
    <t>TUDISCO</t>
  </si>
  <si>
    <t>BARONE</t>
  </si>
  <si>
    <t>BRASIELLO</t>
  </si>
  <si>
    <t>CANTELMO</t>
  </si>
  <si>
    <t>CAPUANO</t>
  </si>
  <si>
    <t>DE FALCO</t>
  </si>
  <si>
    <t>DI GENNARO</t>
  </si>
  <si>
    <t>FORGIONE</t>
  </si>
  <si>
    <t>INFERRERA</t>
  </si>
  <si>
    <t>LABRUNA</t>
  </si>
  <si>
    <t>LERRO</t>
  </si>
  <si>
    <t>MELLUSO</t>
  </si>
  <si>
    <t>PAOLELLA</t>
  </si>
  <si>
    <t>PASQUALE</t>
  </si>
  <si>
    <t>PISAPIA</t>
  </si>
  <si>
    <t>PORRECA</t>
  </si>
  <si>
    <t>PROCACCINI</t>
  </si>
  <si>
    <t>RIVETTI</t>
  </si>
  <si>
    <t>ROSSANO</t>
  </si>
  <si>
    <t>SELVAGGIO</t>
  </si>
  <si>
    <t>SOLOMBRINO</t>
  </si>
  <si>
    <t>SORRENTINO</t>
  </si>
  <si>
    <t>VITULLO</t>
  </si>
  <si>
    <t>VESSELLA PISACANE</t>
  </si>
  <si>
    <t>ANATRELLA</t>
  </si>
  <si>
    <t>ARCELLA</t>
  </si>
  <si>
    <t>BASILE</t>
  </si>
  <si>
    <t>BUONINCONTRO</t>
  </si>
  <si>
    <t>CASILLO</t>
  </si>
  <si>
    <t>CORONA</t>
  </si>
  <si>
    <t>CRISCUOLO</t>
  </si>
  <si>
    <t>DE CRESCENZO</t>
  </si>
  <si>
    <t>ELEFANTE</t>
  </si>
  <si>
    <t>IMPERATORE</t>
  </si>
  <si>
    <t>LUNELLA</t>
  </si>
  <si>
    <t>MONTANINO</t>
  </si>
  <si>
    <t>MURASSO</t>
  </si>
  <si>
    <t>NAPOLANO</t>
  </si>
  <si>
    <t>PALMIERI</t>
  </si>
  <si>
    <t>PERNA</t>
  </si>
  <si>
    <t>PAGANO</t>
  </si>
  <si>
    <t>PIZZELLA</t>
  </si>
  <si>
    <t>POLISE</t>
  </si>
  <si>
    <t>RIPA</t>
  </si>
  <si>
    <t>SANTULLO</t>
  </si>
  <si>
    <t>SAMBUCO</t>
  </si>
  <si>
    <t>APREA</t>
  </si>
  <si>
    <t>ALETTO</t>
  </si>
  <si>
    <t>ALLOCCA</t>
  </si>
  <si>
    <t>ARCURI</t>
  </si>
  <si>
    <t>AVETA</t>
  </si>
  <si>
    <t>CARROZZA</t>
  </si>
  <si>
    <t>CATALETTO</t>
  </si>
  <si>
    <t>DE LEO</t>
  </si>
  <si>
    <t>DI CRESCE</t>
  </si>
  <si>
    <t>FILOIA</t>
  </si>
  <si>
    <t>FORTE</t>
  </si>
  <si>
    <t>LIMONGIELLO</t>
  </si>
  <si>
    <t>LUONGO</t>
  </si>
  <si>
    <t>MALAFRONTE</t>
  </si>
  <si>
    <t>METTIVIER</t>
  </si>
  <si>
    <t>NECCO</t>
  </si>
  <si>
    <t>OTTAVIANO</t>
  </si>
  <si>
    <t>SANTORO</t>
  </si>
  <si>
    <t>SETARO</t>
  </si>
  <si>
    <t>SILVESTRO</t>
  </si>
  <si>
    <t>SORIANIELLO</t>
  </si>
  <si>
    <t>BASSO</t>
  </si>
  <si>
    <t>BRIGLIADORI</t>
  </si>
  <si>
    <t>ATTANASIO</t>
  </si>
  <si>
    <t>CAIAZZO</t>
  </si>
  <si>
    <t>PERETTI</t>
  </si>
  <si>
    <t>CIPOLLARO</t>
  </si>
  <si>
    <t>CIPULLO</t>
  </si>
  <si>
    <t>COPERTINO</t>
  </si>
  <si>
    <t>FEROCE</t>
  </si>
  <si>
    <t>FRANCO</t>
  </si>
  <si>
    <t>ILARDO</t>
  </si>
  <si>
    <t>INGENITO</t>
  </si>
  <si>
    <t>LOMBARDI</t>
  </si>
  <si>
    <t>MAROTTI</t>
  </si>
  <si>
    <t>MARONO</t>
  </si>
  <si>
    <t>PERNICE</t>
  </si>
  <si>
    <t>PERRECA</t>
  </si>
  <si>
    <t>ROMANO</t>
  </si>
  <si>
    <t>SCHIANO LO MORIELLO</t>
  </si>
  <si>
    <t>SIMEONE</t>
  </si>
  <si>
    <t>SMARRAZZO</t>
  </si>
  <si>
    <t>BORRELLI</t>
  </si>
  <si>
    <t>GABRIELE</t>
  </si>
  <si>
    <t>MARCIANO</t>
  </si>
  <si>
    <t>FERRONE</t>
  </si>
  <si>
    <t>ACOCELLA</t>
  </si>
  <si>
    <t>BALDI</t>
  </si>
  <si>
    <t>BOVE</t>
  </si>
  <si>
    <t>BURANI</t>
  </si>
  <si>
    <t>CANTA</t>
  </si>
  <si>
    <t>DI SOMMA</t>
  </si>
  <si>
    <t>GIMMELLI</t>
  </si>
  <si>
    <t>GIORDANO</t>
  </si>
  <si>
    <t>IORIO</t>
  </si>
  <si>
    <t>MALFI</t>
  </si>
  <si>
    <t>MASSIMO</t>
  </si>
  <si>
    <t>OLIVIERO</t>
  </si>
  <si>
    <t>PALMESE</t>
  </si>
  <si>
    <t>PINTO</t>
  </si>
  <si>
    <t>QUARANTA</t>
  </si>
  <si>
    <t>RUOTOLO</t>
  </si>
  <si>
    <t>TORTORA</t>
  </si>
  <si>
    <t>VITALE</t>
  </si>
  <si>
    <t>ANTINOLFI</t>
  </si>
  <si>
    <t>BARBATO</t>
  </si>
  <si>
    <t>BIFULCO</t>
  </si>
  <si>
    <t>BORRIELLO</t>
  </si>
  <si>
    <t>CASO</t>
  </si>
  <si>
    <t>COFANO</t>
  </si>
  <si>
    <t>COLELLA</t>
  </si>
  <si>
    <t>CURTO</t>
  </si>
  <si>
    <t>de SIMONE</t>
  </si>
  <si>
    <t>GALLOTTO</t>
  </si>
  <si>
    <t>GIUSTINO</t>
  </si>
  <si>
    <t>LEBRO</t>
  </si>
  <si>
    <t>LORENZI</t>
  </si>
  <si>
    <t>MADDALONI</t>
  </si>
  <si>
    <t>MAURIELLO</t>
  </si>
  <si>
    <t>MONTEASI</t>
  </si>
  <si>
    <t>PORCELLI</t>
  </si>
  <si>
    <t>ROMANELLI</t>
  </si>
  <si>
    <t>SERPICO</t>
  </si>
  <si>
    <t>SPERANZA</t>
  </si>
  <si>
    <t>TRAPANESE</t>
  </si>
  <si>
    <t>SCALELLA</t>
  </si>
  <si>
    <t>BALZAMO</t>
  </si>
  <si>
    <t>BOEMIO</t>
  </si>
  <si>
    <t>BUONO</t>
  </si>
  <si>
    <t>BUONOMO</t>
  </si>
  <si>
    <t>CAPASSO</t>
  </si>
  <si>
    <t>CHIANESE</t>
  </si>
  <si>
    <t>CIARAMELLA</t>
  </si>
  <si>
    <t>CIMMINO</t>
  </si>
  <si>
    <t>CORTESE</t>
  </si>
  <si>
    <t>COZZINO</t>
  </si>
  <si>
    <t>DANIELE</t>
  </si>
  <si>
    <t>FIOLA</t>
  </si>
  <si>
    <t>GAMBARDELLA</t>
  </si>
  <si>
    <t>MARRAZZO</t>
  </si>
  <si>
    <t>MAURO</t>
  </si>
  <si>
    <t>MILO</t>
  </si>
  <si>
    <t>RAIA</t>
  </si>
  <si>
    <t>TOPO</t>
  </si>
  <si>
    <t>ULLETO</t>
  </si>
  <si>
    <t>VESPA</t>
  </si>
  <si>
    <t>VISCONTI</t>
  </si>
  <si>
    <t>CESARIO</t>
  </si>
  <si>
    <t>IACOLARE</t>
  </si>
  <si>
    <t>GROSSO</t>
  </si>
  <si>
    <t>PRISCO</t>
  </si>
  <si>
    <t>MATRISCIANO</t>
  </si>
  <si>
    <t>IANNUCCI</t>
  </si>
  <si>
    <t>TURRA'</t>
  </si>
  <si>
    <t>PARPINEL</t>
  </si>
  <si>
    <t>D'ALESSANDRO</t>
  </si>
  <si>
    <t>INFANTE</t>
  </si>
  <si>
    <t>LUBRANO LAVADERA</t>
  </si>
  <si>
    <t>GUERRIERO</t>
  </si>
  <si>
    <t>BELARDO</t>
  </si>
  <si>
    <t>DI LORENZO</t>
  </si>
  <si>
    <t>PICCOLO</t>
  </si>
  <si>
    <t>REGA</t>
  </si>
  <si>
    <t>MOXEDANO</t>
  </si>
  <si>
    <t>MUSELLA</t>
  </si>
  <si>
    <t>VARRIALE</t>
  </si>
  <si>
    <t>OSSORIO</t>
  </si>
  <si>
    <t>AVOLIO</t>
  </si>
  <si>
    <t>CARLEO</t>
  </si>
  <si>
    <t>CEROTTO</t>
  </si>
  <si>
    <t>CHIOLA</t>
  </si>
  <si>
    <t>DE ROSA</t>
  </si>
  <si>
    <t>DI PIETRO</t>
  </si>
  <si>
    <t>GIULIANO</t>
  </si>
  <si>
    <t>GUARRO</t>
  </si>
  <si>
    <t>IANNOTTI</t>
  </si>
  <si>
    <t>ISA</t>
  </si>
  <si>
    <t>LEONE</t>
  </si>
  <si>
    <t>MARRA</t>
  </si>
  <si>
    <t>MASULLO</t>
  </si>
  <si>
    <t>MEOLA</t>
  </si>
  <si>
    <t>MONFREGOLA</t>
  </si>
  <si>
    <t>PIETRANIELLO</t>
  </si>
  <si>
    <t>RANAVOLO</t>
  </si>
  <si>
    <t>SANTALUCIA</t>
  </si>
  <si>
    <t>DE PASCALE</t>
  </si>
  <si>
    <t>FORESTIERI</t>
  </si>
  <si>
    <t>MALVANO</t>
  </si>
  <si>
    <t>RAFFA</t>
  </si>
  <si>
    <t>ACOCELLI</t>
  </si>
  <si>
    <t>AURIGEMMA</t>
  </si>
  <si>
    <t>CENTANNI</t>
  </si>
  <si>
    <t>CHIANESE NICA</t>
  </si>
  <si>
    <t>CHIANESE NICOLETTA</t>
  </si>
  <si>
    <t>DELLA CORTE</t>
  </si>
  <si>
    <t>DEURINGER</t>
  </si>
  <si>
    <t>FONTANELLA</t>
  </si>
  <si>
    <t>GIULIANELLI</t>
  </si>
  <si>
    <t>INVERSI</t>
  </si>
  <si>
    <t>LOSTER</t>
  </si>
  <si>
    <t>MICCIO</t>
  </si>
  <si>
    <t>PIRRI</t>
  </si>
  <si>
    <t>RACHIGLIO</t>
  </si>
  <si>
    <t>RAUCCI</t>
  </si>
  <si>
    <t>RENZI</t>
  </si>
  <si>
    <t>RITONDALE</t>
  </si>
  <si>
    <t>SPINOSA</t>
  </si>
  <si>
    <t>Scuola Materna Via Santa</t>
  </si>
  <si>
    <t>FLAMINIO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</si>
</sst>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6"/>
      <name val="Garamond"/>
      <family val="1"/>
    </font>
    <font>
      <sz val="16"/>
      <name val="Garamond"/>
      <family val="1"/>
    </font>
    <font>
      <b/>
      <i/>
      <sz val="12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textRotation="90" shrinkToFit="1"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48" applyProtection="1">
      <alignment textRotation="90" shrinkToFit="1"/>
      <protection locked="0"/>
    </xf>
    <xf numFmtId="0" fontId="0" fillId="0" borderId="0" xfId="48" applyBorder="1" applyProtection="1">
      <alignment textRotation="90" shrinkToFit="1"/>
      <protection locked="0"/>
    </xf>
    <xf numFmtId="0" fontId="0" fillId="0" borderId="0" xfId="48" applyBorder="1" applyAlignment="1" applyProtection="1">
      <alignment horizontal="center"/>
      <protection locked="0"/>
    </xf>
    <xf numFmtId="0" fontId="0" fillId="0" borderId="0" xfId="48" applyFill="1" applyBorder="1" applyAlignment="1" applyProtection="1">
      <alignment horizontal="center"/>
      <protection locked="0"/>
    </xf>
    <xf numFmtId="0" fontId="2" fillId="0" borderId="0" xfId="48" applyFont="1" applyBorder="1" applyAlignment="1" applyProtection="1">
      <alignment horizontal="center"/>
      <protection locked="0"/>
    </xf>
    <xf numFmtId="0" fontId="8" fillId="0" borderId="0" xfId="48" applyFont="1" applyBorder="1" applyAlignment="1" applyProtection="1">
      <alignment horizontal="left"/>
      <protection locked="0"/>
    </xf>
    <xf numFmtId="0" fontId="0" fillId="0" borderId="0" xfId="48" applyAlignment="1" applyProtection="1">
      <alignment horizontal="center"/>
      <protection locked="0"/>
    </xf>
    <xf numFmtId="0" fontId="0" fillId="0" borderId="0" xfId="48" applyAlignment="1" applyProtection="1">
      <alignment horizontal="center" textRotation="90" shrinkToFit="1"/>
      <protection locked="0"/>
    </xf>
    <xf numFmtId="0" fontId="0" fillId="0" borderId="0" xfId="48" applyFill="1" applyAlignment="1" applyProtection="1">
      <alignment horizontal="center"/>
      <protection locked="0"/>
    </xf>
    <xf numFmtId="0" fontId="0" fillId="0" borderId="0" xfId="48" applyBorder="1" applyAlignment="1" applyProtection="1">
      <alignment horizontal="center" textRotation="90" shrinkToFi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6" fillId="34" borderId="10" xfId="48" applyNumberFormat="1" applyFont="1" applyFill="1" applyBorder="1" applyAlignment="1" applyProtection="1">
      <alignment horizontal="center" vertical="center"/>
      <protection hidden="1"/>
    </xf>
    <xf numFmtId="3" fontId="6" fillId="34" borderId="12" xfId="48" applyNumberFormat="1" applyFont="1" applyFill="1" applyBorder="1" applyAlignment="1" applyProtection="1">
      <alignment horizontal="center" vertical="center"/>
      <protection hidden="1"/>
    </xf>
    <xf numFmtId="3" fontId="6" fillId="34" borderId="11" xfId="4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textRotation="90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textRotation="90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3" fontId="7" fillId="0" borderId="11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3" fontId="7" fillId="33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0" fillId="37" borderId="12" xfId="0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48" applyFont="1" applyBorder="1" applyAlignment="1" applyProtection="1">
      <alignment horizontal="center" vertical="center"/>
      <protection locked="0"/>
    </xf>
    <xf numFmtId="0" fontId="7" fillId="33" borderId="16" xfId="48" applyFont="1" applyFill="1" applyBorder="1" applyAlignment="1" applyProtection="1">
      <alignment horizontal="center" vertical="center"/>
      <protection hidden="1"/>
    </xf>
    <xf numFmtId="0" fontId="7" fillId="0" borderId="17" xfId="48" applyFont="1" applyBorder="1" applyAlignment="1" applyProtection="1">
      <alignment horizontal="center" vertical="center"/>
      <protection locked="0"/>
    </xf>
    <xf numFmtId="0" fontId="7" fillId="37" borderId="18" xfId="48" applyFont="1" applyFill="1" applyBorder="1" applyAlignment="1" applyProtection="1">
      <alignment horizontal="center" vertical="center"/>
      <protection hidden="1"/>
    </xf>
    <xf numFmtId="3" fontId="7" fillId="0" borderId="17" xfId="48" applyNumberFormat="1" applyFont="1" applyBorder="1" applyAlignment="1" applyProtection="1">
      <alignment horizontal="center" vertical="center"/>
      <protection locked="0"/>
    </xf>
    <xf numFmtId="3" fontId="7" fillId="0" borderId="10" xfId="48" applyNumberFormat="1" applyFont="1" applyBorder="1" applyAlignment="1" applyProtection="1">
      <alignment horizontal="center" vertical="center"/>
      <protection locked="0"/>
    </xf>
    <xf numFmtId="3" fontId="7" fillId="38" borderId="19" xfId="48" applyNumberFormat="1" applyFont="1" applyFill="1" applyBorder="1" applyAlignment="1" applyProtection="1">
      <alignment vertical="center" shrinkToFit="1"/>
      <protection hidden="1"/>
    </xf>
    <xf numFmtId="0" fontId="0" fillId="0" borderId="0" xfId="48" applyAlignment="1" applyProtection="1">
      <alignment vertical="center" textRotation="90" shrinkToFit="1"/>
      <protection locked="0"/>
    </xf>
    <xf numFmtId="0" fontId="7" fillId="0" borderId="12" xfId="48" applyFont="1" applyBorder="1" applyAlignment="1" applyProtection="1">
      <alignment horizontal="center" vertical="center"/>
      <protection locked="0"/>
    </xf>
    <xf numFmtId="0" fontId="7" fillId="37" borderId="20" xfId="48" applyFont="1" applyFill="1" applyBorder="1" applyAlignment="1" applyProtection="1">
      <alignment horizontal="center" vertical="center"/>
      <protection hidden="1"/>
    </xf>
    <xf numFmtId="3" fontId="7" fillId="0" borderId="12" xfId="48" applyNumberFormat="1" applyFont="1" applyBorder="1" applyAlignment="1" applyProtection="1">
      <alignment horizontal="center" vertical="center"/>
      <protection locked="0"/>
    </xf>
    <xf numFmtId="3" fontId="7" fillId="38" borderId="21" xfId="48" applyNumberFormat="1" applyFont="1" applyFill="1" applyBorder="1" applyAlignment="1" applyProtection="1">
      <alignment vertical="center" shrinkToFit="1"/>
      <protection hidden="1"/>
    </xf>
    <xf numFmtId="0" fontId="2" fillId="0" borderId="10" xfId="0" applyFont="1" applyBorder="1" applyAlignment="1" applyProtection="1">
      <alignment horizontal="right" vertical="center"/>
      <protection locked="0"/>
    </xf>
    <xf numFmtId="0" fontId="7" fillId="39" borderId="10" xfId="48" applyFont="1" applyFill="1" applyBorder="1" applyAlignment="1" applyProtection="1">
      <alignment horizontal="center" vertical="center"/>
      <protection hidden="1"/>
    </xf>
    <xf numFmtId="0" fontId="7" fillId="39" borderId="12" xfId="48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/>
      <protection locked="0"/>
    </xf>
    <xf numFmtId="10" fontId="7" fillId="39" borderId="16" xfId="48" applyNumberFormat="1" applyFont="1" applyFill="1" applyBorder="1" applyAlignment="1" applyProtection="1">
      <alignment horizontal="center" vertical="center"/>
      <protection hidden="1"/>
    </xf>
    <xf numFmtId="10" fontId="7" fillId="39" borderId="22" xfId="48" applyNumberFormat="1" applyFont="1" applyFill="1" applyBorder="1" applyAlignment="1" applyProtection="1">
      <alignment horizontal="center" vertical="center"/>
      <protection hidden="1"/>
    </xf>
    <xf numFmtId="10" fontId="7" fillId="0" borderId="16" xfId="48" applyNumberFormat="1" applyFont="1" applyFill="1" applyBorder="1" applyAlignment="1" applyProtection="1">
      <alignment horizontal="center" vertical="center"/>
      <protection hidden="1"/>
    </xf>
    <xf numFmtId="10" fontId="7" fillId="0" borderId="23" xfId="48" applyNumberFormat="1" applyFont="1" applyFill="1" applyBorder="1" applyAlignment="1" applyProtection="1">
      <alignment horizontal="center" vertical="center"/>
      <protection hidden="1"/>
    </xf>
    <xf numFmtId="0" fontId="7" fillId="33" borderId="10" xfId="48" applyFont="1" applyFill="1" applyBorder="1" applyAlignment="1" applyProtection="1">
      <alignment horizontal="center" vertical="center"/>
      <protection locked="0"/>
    </xf>
    <xf numFmtId="0" fontId="7" fillId="33" borderId="12" xfId="48" applyFont="1" applyFill="1" applyBorder="1" applyAlignment="1" applyProtection="1">
      <alignment horizontal="center" vertical="center"/>
      <protection locked="0"/>
    </xf>
    <xf numFmtId="0" fontId="0" fillId="0" borderId="10" xfId="48" applyFont="1" applyFill="1" applyBorder="1" applyAlignment="1" applyProtection="1">
      <alignment horizontal="center" vertical="center"/>
      <protection locked="0"/>
    </xf>
    <xf numFmtId="0" fontId="7" fillId="0" borderId="10" xfId="48" applyFont="1" applyFill="1" applyBorder="1" applyAlignment="1" applyProtection="1">
      <alignment horizontal="center" vertical="center"/>
      <protection locked="0"/>
    </xf>
    <xf numFmtId="2" fontId="7" fillId="0" borderId="10" xfId="48" applyNumberFormat="1" applyFont="1" applyFill="1" applyBorder="1" applyAlignment="1" applyProtection="1">
      <alignment horizontal="center" vertical="center"/>
      <protection locked="0"/>
    </xf>
    <xf numFmtId="0" fontId="1" fillId="0" borderId="10" xfId="48" applyFont="1" applyFill="1" applyBorder="1" applyAlignment="1" applyProtection="1">
      <alignment horizontal="center" vertical="center"/>
      <protection hidden="1"/>
    </xf>
    <xf numFmtId="0" fontId="0" fillId="0" borderId="12" xfId="48" applyFont="1" applyFill="1" applyBorder="1" applyAlignment="1" applyProtection="1">
      <alignment horizontal="center" vertical="center"/>
      <protection locked="0"/>
    </xf>
    <xf numFmtId="0" fontId="7" fillId="0" borderId="12" xfId="48" applyFont="1" applyFill="1" applyBorder="1" applyAlignment="1" applyProtection="1">
      <alignment horizontal="center" vertical="center"/>
      <protection locked="0"/>
    </xf>
    <xf numFmtId="2" fontId="7" fillId="0" borderId="12" xfId="48" applyNumberFormat="1" applyFont="1" applyFill="1" applyBorder="1" applyAlignment="1" applyProtection="1">
      <alignment horizontal="center" vertical="center"/>
      <protection locked="0"/>
    </xf>
    <xf numFmtId="0" fontId="1" fillId="0" borderId="12" xfId="48" applyFont="1" applyFill="1" applyBorder="1" applyAlignment="1" applyProtection="1">
      <alignment horizontal="center" vertical="center"/>
      <protection hidden="1"/>
    </xf>
    <xf numFmtId="3" fontId="6" fillId="0" borderId="11" xfId="48" applyNumberFormat="1" applyFont="1" applyFill="1" applyBorder="1" applyAlignment="1" applyProtection="1">
      <alignment horizontal="center" vertical="center"/>
      <protection hidden="1"/>
    </xf>
    <xf numFmtId="10" fontId="6" fillId="0" borderId="24" xfId="48" applyNumberFormat="1" applyFont="1" applyFill="1" applyBorder="1" applyAlignment="1" applyProtection="1">
      <alignment horizontal="center" vertical="center"/>
      <protection hidden="1"/>
    </xf>
    <xf numFmtId="0" fontId="7" fillId="39" borderId="19" xfId="48" applyFont="1" applyFill="1" applyBorder="1" applyAlignment="1" applyProtection="1">
      <alignment horizontal="center" vertical="center"/>
      <protection locked="0"/>
    </xf>
    <xf numFmtId="2" fontId="7" fillId="39" borderId="10" xfId="48" applyNumberFormat="1" applyFont="1" applyFill="1" applyBorder="1" applyAlignment="1" applyProtection="1">
      <alignment horizontal="center" vertical="center"/>
      <protection locked="0"/>
    </xf>
    <xf numFmtId="0" fontId="7" fillId="39" borderId="10" xfId="48" applyFont="1" applyFill="1" applyBorder="1" applyAlignment="1" applyProtection="1">
      <alignment horizontal="center" vertical="center"/>
      <protection locked="0"/>
    </xf>
    <xf numFmtId="0" fontId="0" fillId="39" borderId="21" xfId="48" applyFont="1" applyFill="1" applyBorder="1" applyAlignment="1" applyProtection="1">
      <alignment horizontal="center" vertical="center"/>
      <protection locked="0"/>
    </xf>
    <xf numFmtId="2" fontId="7" fillId="39" borderId="12" xfId="48" applyNumberFormat="1" applyFont="1" applyFill="1" applyBorder="1" applyAlignment="1" applyProtection="1">
      <alignment horizontal="center" vertical="center"/>
      <protection locked="0"/>
    </xf>
    <xf numFmtId="0" fontId="7" fillId="33" borderId="19" xfId="48" applyFont="1" applyFill="1" applyBorder="1" applyAlignment="1" applyProtection="1">
      <alignment horizontal="center" vertical="center"/>
      <protection locked="0"/>
    </xf>
    <xf numFmtId="0" fontId="7" fillId="33" borderId="21" xfId="48" applyFont="1" applyFill="1" applyBorder="1" applyAlignment="1" applyProtection="1">
      <alignment horizontal="center" vertical="center"/>
      <protection locked="0"/>
    </xf>
    <xf numFmtId="0" fontId="7" fillId="39" borderId="12" xfId="48" applyFont="1" applyFill="1" applyBorder="1" applyAlignment="1" applyProtection="1">
      <alignment horizontal="center" vertical="center"/>
      <protection locked="0"/>
    </xf>
    <xf numFmtId="2" fontId="6" fillId="0" borderId="10" xfId="48" applyNumberFormat="1" applyFont="1" applyFill="1" applyBorder="1" applyAlignment="1" applyProtection="1">
      <alignment horizontal="center" vertical="center"/>
      <protection locked="0"/>
    </xf>
    <xf numFmtId="3" fontId="6" fillId="39" borderId="25" xfId="48" applyNumberFormat="1" applyFont="1" applyFill="1" applyBorder="1" applyAlignment="1" applyProtection="1">
      <alignment horizontal="center" vertical="center"/>
      <protection hidden="1"/>
    </xf>
    <xf numFmtId="2" fontId="6" fillId="39" borderId="10" xfId="48" applyNumberFormat="1" applyFont="1" applyFill="1" applyBorder="1" applyAlignment="1" applyProtection="1">
      <alignment horizontal="center" vertical="center"/>
      <protection locked="0"/>
    </xf>
    <xf numFmtId="3" fontId="6" fillId="39" borderId="11" xfId="48" applyNumberFormat="1" applyFont="1" applyFill="1" applyBorder="1" applyAlignment="1" applyProtection="1">
      <alignment horizontal="center" vertical="center"/>
      <protection hidden="1"/>
    </xf>
    <xf numFmtId="2" fontId="6" fillId="39" borderId="11" xfId="48" applyNumberFormat="1" applyFont="1" applyFill="1" applyBorder="1" applyAlignment="1" applyProtection="1">
      <alignment horizontal="center" vertical="center"/>
      <protection locked="0"/>
    </xf>
    <xf numFmtId="10" fontId="6" fillId="39" borderId="24" xfId="48" applyNumberFormat="1" applyFont="1" applyFill="1" applyBorder="1" applyAlignment="1" applyProtection="1">
      <alignment horizontal="center" vertical="center"/>
      <protection hidden="1"/>
    </xf>
    <xf numFmtId="0" fontId="6" fillId="33" borderId="25" xfId="48" applyFont="1" applyFill="1" applyBorder="1" applyAlignment="1" applyProtection="1">
      <alignment horizontal="center" vertical="center"/>
      <protection hidden="1"/>
    </xf>
    <xf numFmtId="0" fontId="6" fillId="33" borderId="11" xfId="48" applyFont="1" applyFill="1" applyBorder="1" applyAlignment="1" applyProtection="1">
      <alignment horizontal="center" vertical="center"/>
      <protection hidden="1"/>
    </xf>
    <xf numFmtId="0" fontId="6" fillId="33" borderId="24" xfId="48" applyFont="1" applyFill="1" applyBorder="1" applyAlignment="1" applyProtection="1">
      <alignment horizontal="center" vertical="center"/>
      <protection hidden="1"/>
    </xf>
    <xf numFmtId="0" fontId="6" fillId="0" borderId="26" xfId="48" applyFont="1" applyBorder="1" applyAlignment="1" applyProtection="1">
      <alignment horizontal="center" vertical="center"/>
      <protection hidden="1"/>
    </xf>
    <xf numFmtId="0" fontId="6" fillId="0" borderId="27" xfId="48" applyFont="1" applyBorder="1" applyAlignment="1" applyProtection="1">
      <alignment horizontal="center" vertical="center"/>
      <protection hidden="1"/>
    </xf>
    <xf numFmtId="0" fontId="6" fillId="37" borderId="28" xfId="48" applyFont="1" applyFill="1" applyBorder="1" applyAlignment="1" applyProtection="1">
      <alignment horizontal="center" vertical="center"/>
      <protection hidden="1"/>
    </xf>
    <xf numFmtId="3" fontId="6" fillId="0" borderId="26" xfId="48" applyNumberFormat="1" applyFont="1" applyBorder="1" applyAlignment="1" applyProtection="1">
      <alignment horizontal="center" vertical="center"/>
      <protection hidden="1"/>
    </xf>
    <xf numFmtId="3" fontId="6" fillId="0" borderId="27" xfId="48" applyNumberFormat="1" applyFont="1" applyBorder="1" applyAlignment="1" applyProtection="1">
      <alignment horizontal="center" vertical="center"/>
      <protection hidden="1"/>
    </xf>
    <xf numFmtId="3" fontId="6" fillId="38" borderId="25" xfId="48" applyNumberFormat="1" applyFont="1" applyFill="1" applyBorder="1" applyAlignment="1" applyProtection="1">
      <alignment vertical="center" shrinkToFit="1"/>
      <protection hidden="1"/>
    </xf>
    <xf numFmtId="0" fontId="1" fillId="0" borderId="0" xfId="48" applyFont="1" applyAlignment="1" applyProtection="1">
      <alignment vertical="center" textRotation="90" shrinkToFit="1"/>
      <protection locked="0"/>
    </xf>
    <xf numFmtId="0" fontId="7" fillId="0" borderId="15" xfId="48" applyFont="1" applyBorder="1" applyAlignment="1" applyProtection="1">
      <alignment horizontal="center" vertical="center"/>
      <protection locked="0"/>
    </xf>
    <xf numFmtId="0" fontId="6" fillId="0" borderId="29" xfId="48" applyFont="1" applyBorder="1" applyAlignment="1" applyProtection="1">
      <alignment horizontal="center" vertical="center"/>
      <protection hidden="1"/>
    </xf>
    <xf numFmtId="0" fontId="7" fillId="33" borderId="22" xfId="48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0" fillId="39" borderId="11" xfId="0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0" fillId="40" borderId="12" xfId="0" applyFill="1" applyBorder="1" applyAlignment="1" applyProtection="1">
      <alignment horizontal="center"/>
      <protection locked="0"/>
    </xf>
    <xf numFmtId="0" fontId="0" fillId="40" borderId="11" xfId="0" applyFill="1" applyBorder="1" applyAlignment="1" applyProtection="1">
      <alignment horizontal="center"/>
      <protection hidden="1"/>
    </xf>
    <xf numFmtId="0" fontId="7" fillId="39" borderId="20" xfId="48" applyFont="1" applyFill="1" applyBorder="1" applyAlignment="1" applyProtection="1">
      <alignment horizontal="center" vertical="center"/>
      <protection hidden="1"/>
    </xf>
    <xf numFmtId="0" fontId="6" fillId="39" borderId="28" xfId="48" applyFont="1" applyFill="1" applyBorder="1" applyAlignment="1" applyProtection="1">
      <alignment horizontal="center" vertical="center"/>
      <protection hidden="1"/>
    </xf>
    <xf numFmtId="0" fontId="7" fillId="35" borderId="18" xfId="48" applyFont="1" applyFill="1" applyBorder="1" applyAlignment="1" applyProtection="1">
      <alignment horizontal="center" vertical="center"/>
      <protection hidden="1"/>
    </xf>
    <xf numFmtId="0" fontId="7" fillId="35" borderId="20" xfId="48" applyFont="1" applyFill="1" applyBorder="1" applyAlignment="1" applyProtection="1">
      <alignment horizontal="center" vertical="center"/>
      <protection hidden="1"/>
    </xf>
    <xf numFmtId="0" fontId="6" fillId="35" borderId="28" xfId="48" applyFont="1" applyFill="1" applyBorder="1" applyAlignment="1" applyProtection="1">
      <alignment horizontal="center" vertical="center"/>
      <protection hidden="1"/>
    </xf>
    <xf numFmtId="3" fontId="7" fillId="36" borderId="18" xfId="48" applyNumberFormat="1" applyFont="1" applyFill="1" applyBorder="1" applyAlignment="1" applyProtection="1">
      <alignment horizontal="center" vertical="center"/>
      <protection hidden="1"/>
    </xf>
    <xf numFmtId="3" fontId="7" fillId="36" borderId="20" xfId="48" applyNumberFormat="1" applyFont="1" applyFill="1" applyBorder="1" applyAlignment="1" applyProtection="1">
      <alignment horizontal="center" vertical="center"/>
      <protection hidden="1"/>
    </xf>
    <xf numFmtId="3" fontId="6" fillId="36" borderId="28" xfId="48" applyNumberFormat="1" applyFont="1" applyFill="1" applyBorder="1" applyAlignment="1" applyProtection="1">
      <alignment horizontal="center" vertical="center"/>
      <protection hidden="1"/>
    </xf>
    <xf numFmtId="0" fontId="7" fillId="40" borderId="16" xfId="48" applyFont="1" applyFill="1" applyBorder="1" applyAlignment="1" applyProtection="1">
      <alignment horizontal="center" vertical="center"/>
      <protection hidden="1"/>
    </xf>
    <xf numFmtId="0" fontId="7" fillId="40" borderId="22" xfId="48" applyFont="1" applyFill="1" applyBorder="1" applyAlignment="1" applyProtection="1">
      <alignment horizontal="center" vertical="center"/>
      <protection hidden="1"/>
    </xf>
    <xf numFmtId="3" fontId="6" fillId="40" borderId="30" xfId="48" applyNumberFormat="1" applyFont="1" applyFill="1" applyBorder="1" applyAlignment="1" applyProtection="1">
      <alignment horizontal="center" vertical="center"/>
      <protection hidden="1"/>
    </xf>
    <xf numFmtId="2" fontId="7" fillId="41" borderId="25" xfId="48" applyNumberFormat="1" applyFont="1" applyFill="1" applyBorder="1" applyAlignment="1" applyProtection="1">
      <alignment horizontal="center" vertical="center"/>
      <protection locked="0"/>
    </xf>
    <xf numFmtId="2" fontId="7" fillId="41" borderId="11" xfId="48" applyNumberFormat="1" applyFont="1" applyFill="1" applyBorder="1" applyAlignment="1" applyProtection="1">
      <alignment horizontal="center" vertical="center"/>
      <protection locked="0"/>
    </xf>
    <xf numFmtId="2" fontId="7" fillId="41" borderId="24" xfId="48" applyNumberFormat="1" applyFont="1" applyFill="1" applyBorder="1" applyAlignment="1" applyProtection="1">
      <alignment horizontal="center" vertical="center"/>
      <protection locked="0"/>
    </xf>
    <xf numFmtId="2" fontId="7" fillId="41" borderId="31" xfId="48" applyNumberFormat="1" applyFont="1" applyFill="1" applyBorder="1" applyAlignment="1" applyProtection="1">
      <alignment horizontal="center" vertical="center"/>
      <protection locked="0"/>
    </xf>
    <xf numFmtId="2" fontId="7" fillId="41" borderId="32" xfId="48" applyNumberFormat="1" applyFont="1" applyFill="1" applyBorder="1" applyAlignment="1" applyProtection="1">
      <alignment horizontal="center" vertical="center"/>
      <protection locked="0"/>
    </xf>
    <xf numFmtId="2" fontId="7" fillId="41" borderId="33" xfId="48" applyNumberFormat="1" applyFont="1" applyFill="1" applyBorder="1" applyAlignment="1" applyProtection="1">
      <alignment horizontal="center" vertical="center"/>
      <protection locked="0"/>
    </xf>
    <xf numFmtId="3" fontId="7" fillId="42" borderId="10" xfId="48" applyNumberFormat="1" applyFont="1" applyFill="1" applyBorder="1" applyAlignment="1" applyProtection="1">
      <alignment horizontal="center" vertical="center"/>
      <protection hidden="1"/>
    </xf>
    <xf numFmtId="3" fontId="6" fillId="42" borderId="11" xfId="48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1" fillId="42" borderId="34" xfId="48" applyFont="1" applyFill="1" applyBorder="1" applyAlignment="1" applyProtection="1">
      <alignment horizontal="center" vertical="center" textRotation="90" shrinkToFit="1"/>
      <protection locked="0"/>
    </xf>
    <xf numFmtId="0" fontId="1" fillId="42" borderId="13" xfId="48" applyFont="1" applyFill="1" applyBorder="1" applyAlignment="1" applyProtection="1">
      <alignment horizontal="center" vertical="center" textRotation="90" shrinkToFit="1"/>
      <protection locked="0"/>
    </xf>
    <xf numFmtId="0" fontId="1" fillId="42" borderId="11" xfId="48" applyFont="1" applyFill="1" applyBorder="1" applyAlignment="1" applyProtection="1">
      <alignment horizontal="center" vertical="center" textRotation="90" shrinkToFit="1"/>
      <protection locked="0"/>
    </xf>
    <xf numFmtId="0" fontId="4" fillId="35" borderId="35" xfId="48" applyFont="1" applyFill="1" applyBorder="1" applyAlignment="1" applyProtection="1">
      <alignment horizontal="center" vertical="center" textRotation="90"/>
      <protection locked="0"/>
    </xf>
    <xf numFmtId="0" fontId="0" fillId="35" borderId="32" xfId="0" applyFill="1" applyBorder="1" applyAlignment="1" applyProtection="1">
      <alignment horizontal="center" vertical="center" textRotation="90"/>
      <protection locked="0"/>
    </xf>
    <xf numFmtId="0" fontId="14" fillId="0" borderId="36" xfId="48" applyFont="1" applyBorder="1" applyAlignment="1" applyProtection="1">
      <alignment horizontal="center" vertical="center" textRotation="90"/>
      <protection locked="0"/>
    </xf>
    <xf numFmtId="0" fontId="14" fillId="0" borderId="33" xfId="48" applyFont="1" applyBorder="1" applyAlignment="1" applyProtection="1">
      <alignment horizontal="center" vertical="center" textRotation="90"/>
      <protection locked="0"/>
    </xf>
    <xf numFmtId="0" fontId="0" fillId="0" borderId="37" xfId="48" applyFont="1" applyBorder="1" applyAlignment="1" applyProtection="1">
      <alignment horizontal="center" textRotation="90" shrinkToFit="1"/>
      <protection locked="0"/>
    </xf>
    <xf numFmtId="0" fontId="0" fillId="0" borderId="34" xfId="48" applyBorder="1" applyAlignment="1" applyProtection="1">
      <alignment horizontal="center" textRotation="90" shrinkToFit="1"/>
      <protection locked="0"/>
    </xf>
    <xf numFmtId="0" fontId="13" fillId="0" borderId="38" xfId="48" applyFont="1" applyBorder="1" applyAlignment="1" applyProtection="1">
      <alignment horizontal="center" vertical="center" textRotation="90"/>
      <protection locked="0"/>
    </xf>
    <xf numFmtId="0" fontId="13" fillId="0" borderId="31" xfId="48" applyFont="1" applyBorder="1" applyAlignment="1" applyProtection="1">
      <alignment horizontal="center" vertical="center" textRotation="90"/>
      <protection locked="0"/>
    </xf>
    <xf numFmtId="0" fontId="4" fillId="36" borderId="35" xfId="48" applyFont="1" applyFill="1" applyBorder="1" applyAlignment="1" applyProtection="1">
      <alignment horizontal="center" vertical="center" textRotation="90"/>
      <protection locked="0"/>
    </xf>
    <xf numFmtId="0" fontId="0" fillId="36" borderId="32" xfId="0" applyFill="1" applyBorder="1" applyAlignment="1" applyProtection="1">
      <alignment horizontal="center" vertical="center" textRotation="90"/>
      <protection locked="0"/>
    </xf>
    <xf numFmtId="0" fontId="4" fillId="37" borderId="35" xfId="48" applyFont="1" applyFill="1" applyBorder="1" applyAlignment="1" applyProtection="1">
      <alignment horizontal="center" vertical="center" textRotation="90"/>
      <protection locked="0"/>
    </xf>
    <xf numFmtId="0" fontId="0" fillId="37" borderId="32" xfId="0" applyFill="1" applyBorder="1" applyAlignment="1" applyProtection="1">
      <alignment horizontal="center" vertical="center" textRotation="90"/>
      <protection locked="0"/>
    </xf>
    <xf numFmtId="0" fontId="1" fillId="38" borderId="19" xfId="48" applyFont="1" applyFill="1" applyBorder="1" applyAlignment="1" applyProtection="1">
      <alignment horizontal="center" textRotation="90" shrinkToFit="1"/>
      <protection locked="0"/>
    </xf>
    <xf numFmtId="0" fontId="4" fillId="40" borderId="39" xfId="48" applyFont="1" applyFill="1" applyBorder="1" applyAlignment="1" applyProtection="1">
      <alignment horizontal="center" vertical="center" textRotation="90"/>
      <protection locked="0"/>
    </xf>
    <xf numFmtId="0" fontId="0" fillId="40" borderId="24" xfId="0" applyFill="1" applyBorder="1" applyAlignment="1" applyProtection="1">
      <alignment horizontal="center" vertical="center" textRotation="90"/>
      <protection locked="0"/>
    </xf>
    <xf numFmtId="0" fontId="4" fillId="0" borderId="40" xfId="48" applyFont="1" applyBorder="1" applyAlignment="1" applyProtection="1">
      <alignment horizontal="center" vertical="center" textRotation="90"/>
      <protection locked="0"/>
    </xf>
    <xf numFmtId="0" fontId="3" fillId="0" borderId="11" xfId="48" applyFont="1" applyBorder="1" applyAlignment="1" applyProtection="1">
      <alignment horizontal="center" vertical="center" textRotation="90"/>
      <protection locked="0"/>
    </xf>
    <xf numFmtId="0" fontId="0" fillId="0" borderId="40" xfId="48" applyFont="1" applyBorder="1" applyAlignment="1" applyProtection="1">
      <alignment horizontal="center" textRotation="90"/>
      <protection locked="0"/>
    </xf>
    <xf numFmtId="0" fontId="0" fillId="0" borderId="11" xfId="0" applyBorder="1" applyAlignment="1" applyProtection="1">
      <alignment/>
      <protection locked="0"/>
    </xf>
    <xf numFmtId="2" fontId="1" fillId="40" borderId="16" xfId="48" applyNumberFormat="1" applyFont="1" applyFill="1" applyBorder="1" applyAlignment="1" applyProtection="1">
      <alignment horizontal="center"/>
      <protection locked="0"/>
    </xf>
    <xf numFmtId="2" fontId="1" fillId="40" borderId="14" xfId="48" applyNumberFormat="1" applyFont="1" applyFill="1" applyBorder="1" applyAlignment="1" applyProtection="1">
      <alignment horizontal="center"/>
      <protection locked="0"/>
    </xf>
    <xf numFmtId="2" fontId="1" fillId="40" borderId="15" xfId="48" applyNumberFormat="1" applyFont="1" applyFill="1" applyBorder="1" applyAlignment="1" applyProtection="1">
      <alignment horizontal="center"/>
      <protection locked="0"/>
    </xf>
    <xf numFmtId="0" fontId="16" fillId="33" borderId="19" xfId="48" applyFont="1" applyFill="1" applyBorder="1" applyAlignment="1" applyProtection="1">
      <alignment horizontal="center"/>
      <protection locked="0"/>
    </xf>
    <xf numFmtId="0" fontId="16" fillId="33" borderId="10" xfId="48" applyFont="1" applyFill="1" applyBorder="1" applyAlignment="1" applyProtection="1">
      <alignment horizontal="center"/>
      <protection locked="0"/>
    </xf>
    <xf numFmtId="0" fontId="16" fillId="33" borderId="16" xfId="48" applyFont="1" applyFill="1" applyBorder="1" applyAlignment="1" applyProtection="1">
      <alignment horizontal="center"/>
      <protection locked="0"/>
    </xf>
    <xf numFmtId="0" fontId="19" fillId="33" borderId="41" xfId="48" applyFont="1" applyFill="1" applyBorder="1" applyAlignment="1" applyProtection="1">
      <alignment horizontal="center" vertical="center" textRotation="90"/>
      <protection locked="0"/>
    </xf>
    <xf numFmtId="0" fontId="19" fillId="33" borderId="24" xfId="48" applyFont="1" applyFill="1" applyBorder="1" applyAlignment="1" applyProtection="1">
      <alignment horizontal="center" vertical="center" textRotation="90"/>
      <protection locked="0"/>
    </xf>
    <xf numFmtId="0" fontId="1" fillId="40" borderId="42" xfId="48" applyFont="1" applyFill="1" applyBorder="1" applyAlignment="1" applyProtection="1">
      <alignment horizontal="center"/>
      <protection locked="0"/>
    </xf>
    <xf numFmtId="0" fontId="1" fillId="40" borderId="43" xfId="48" applyFont="1" applyFill="1" applyBorder="1" applyAlignment="1" applyProtection="1">
      <alignment horizontal="center"/>
      <protection locked="0"/>
    </xf>
    <xf numFmtId="0" fontId="1" fillId="40" borderId="44" xfId="48" applyFont="1" applyFill="1" applyBorder="1" applyAlignment="1" applyProtection="1">
      <alignment horizontal="center"/>
      <protection locked="0"/>
    </xf>
    <xf numFmtId="0" fontId="15" fillId="35" borderId="45" xfId="48" applyFont="1" applyFill="1" applyBorder="1" applyAlignment="1" applyProtection="1">
      <alignment horizontal="center" textRotation="90"/>
      <protection locked="0"/>
    </xf>
    <xf numFmtId="0" fontId="15" fillId="35" borderId="46" xfId="48" applyFont="1" applyFill="1" applyBorder="1" applyAlignment="1" applyProtection="1">
      <alignment horizontal="center" textRotation="90"/>
      <protection locked="0"/>
    </xf>
    <xf numFmtId="0" fontId="15" fillId="35" borderId="47" xfId="48" applyFont="1" applyFill="1" applyBorder="1" applyAlignment="1" applyProtection="1">
      <alignment horizontal="center" textRotation="90"/>
      <protection locked="0"/>
    </xf>
    <xf numFmtId="0" fontId="15" fillId="35" borderId="48" xfId="48" applyFont="1" applyFill="1" applyBorder="1" applyAlignment="1" applyProtection="1">
      <alignment horizontal="center" textRotation="90"/>
      <protection locked="0"/>
    </xf>
    <xf numFmtId="0" fontId="15" fillId="35" borderId="49" xfId="48" applyFont="1" applyFill="1" applyBorder="1" applyAlignment="1" applyProtection="1">
      <alignment horizontal="center" textRotation="90"/>
      <protection locked="0"/>
    </xf>
    <xf numFmtId="0" fontId="15" fillId="35" borderId="50" xfId="48" applyFont="1" applyFill="1" applyBorder="1" applyAlignment="1" applyProtection="1">
      <alignment horizontal="center" textRotation="90"/>
      <protection locked="0"/>
    </xf>
    <xf numFmtId="0" fontId="15" fillId="37" borderId="46" xfId="48" applyFont="1" applyFill="1" applyBorder="1" applyAlignment="1" applyProtection="1">
      <alignment horizontal="center" textRotation="90"/>
      <protection locked="0"/>
    </xf>
    <xf numFmtId="0" fontId="15" fillId="37" borderId="47" xfId="48" applyFont="1" applyFill="1" applyBorder="1" applyAlignment="1" applyProtection="1">
      <alignment horizontal="center" textRotation="90"/>
      <protection locked="0"/>
    </xf>
    <xf numFmtId="0" fontId="15" fillId="37" borderId="49" xfId="48" applyFont="1" applyFill="1" applyBorder="1" applyAlignment="1" applyProtection="1">
      <alignment horizontal="center" textRotation="90"/>
      <protection locked="0"/>
    </xf>
    <xf numFmtId="0" fontId="15" fillId="37" borderId="50" xfId="48" applyFont="1" applyFill="1" applyBorder="1" applyAlignment="1" applyProtection="1">
      <alignment horizontal="center" textRotation="90"/>
      <protection locked="0"/>
    </xf>
    <xf numFmtId="0" fontId="15" fillId="36" borderId="45" xfId="48" applyFont="1" applyFill="1" applyBorder="1" applyAlignment="1" applyProtection="1">
      <alignment horizontal="center" textRotation="90" wrapText="1" shrinkToFit="1"/>
      <protection locked="0"/>
    </xf>
    <xf numFmtId="0" fontId="15" fillId="36" borderId="46" xfId="48" applyFont="1" applyFill="1" applyBorder="1" applyAlignment="1" applyProtection="1">
      <alignment horizontal="center" textRotation="90" wrapText="1" shrinkToFit="1"/>
      <protection locked="0"/>
    </xf>
    <xf numFmtId="0" fontId="15" fillId="36" borderId="47" xfId="48" applyFont="1" applyFill="1" applyBorder="1" applyAlignment="1" applyProtection="1">
      <alignment horizontal="center" textRotation="90" wrapText="1" shrinkToFit="1"/>
      <protection locked="0"/>
    </xf>
    <xf numFmtId="0" fontId="15" fillId="36" borderId="48" xfId="48" applyFont="1" applyFill="1" applyBorder="1" applyAlignment="1" applyProtection="1">
      <alignment horizontal="center" textRotation="90" wrapText="1" shrinkToFit="1"/>
      <protection locked="0"/>
    </xf>
    <xf numFmtId="0" fontId="15" fillId="36" borderId="49" xfId="48" applyFont="1" applyFill="1" applyBorder="1" applyAlignment="1" applyProtection="1">
      <alignment horizontal="center" textRotation="90" wrapText="1" shrinkToFit="1"/>
      <protection locked="0"/>
    </xf>
    <xf numFmtId="0" fontId="15" fillId="36" borderId="50" xfId="48" applyFont="1" applyFill="1" applyBorder="1" applyAlignment="1" applyProtection="1">
      <alignment horizontal="center" textRotation="90" wrapText="1" shrinkToFit="1"/>
      <protection locked="0"/>
    </xf>
    <xf numFmtId="0" fontId="15" fillId="40" borderId="45" xfId="48" applyFont="1" applyFill="1" applyBorder="1" applyAlignment="1" applyProtection="1">
      <alignment horizontal="center" textRotation="90" shrinkToFit="1"/>
      <protection locked="0"/>
    </xf>
    <xf numFmtId="0" fontId="15" fillId="40" borderId="46" xfId="48" applyFont="1" applyFill="1" applyBorder="1" applyAlignment="1" applyProtection="1">
      <alignment horizontal="center" textRotation="90" shrinkToFit="1"/>
      <protection locked="0"/>
    </xf>
    <xf numFmtId="0" fontId="15" fillId="40" borderId="47" xfId="48" applyFont="1" applyFill="1" applyBorder="1" applyAlignment="1" applyProtection="1">
      <alignment horizontal="center" textRotation="90" shrinkToFit="1"/>
      <protection locked="0"/>
    </xf>
    <xf numFmtId="0" fontId="15" fillId="40" borderId="48" xfId="48" applyFont="1" applyFill="1" applyBorder="1" applyAlignment="1" applyProtection="1">
      <alignment horizontal="center" textRotation="90" shrinkToFit="1"/>
      <protection locked="0"/>
    </xf>
    <xf numFmtId="0" fontId="15" fillId="40" borderId="49" xfId="48" applyFont="1" applyFill="1" applyBorder="1" applyAlignment="1" applyProtection="1">
      <alignment horizontal="center" textRotation="90" shrinkToFit="1"/>
      <protection locked="0"/>
    </xf>
    <xf numFmtId="0" fontId="15" fillId="39" borderId="45" xfId="48" applyFont="1" applyFill="1" applyBorder="1" applyAlignment="1" applyProtection="1">
      <alignment horizontal="center" textRotation="90"/>
      <protection locked="0"/>
    </xf>
    <xf numFmtId="0" fontId="15" fillId="39" borderId="46" xfId="48" applyFont="1" applyFill="1" applyBorder="1" applyAlignment="1" applyProtection="1">
      <alignment horizontal="center" textRotation="90"/>
      <protection locked="0"/>
    </xf>
    <xf numFmtId="0" fontId="15" fillId="39" borderId="47" xfId="48" applyFont="1" applyFill="1" applyBorder="1" applyAlignment="1" applyProtection="1">
      <alignment horizontal="center" textRotation="90"/>
      <protection locked="0"/>
    </xf>
    <xf numFmtId="0" fontId="15" fillId="39" borderId="48" xfId="48" applyFont="1" applyFill="1" applyBorder="1" applyAlignment="1" applyProtection="1">
      <alignment horizontal="center" textRotation="90"/>
      <protection locked="0"/>
    </xf>
    <xf numFmtId="0" fontId="15" fillId="39" borderId="49" xfId="48" applyFont="1" applyFill="1" applyBorder="1" applyAlignment="1" applyProtection="1">
      <alignment horizontal="center" textRotation="90"/>
      <protection locked="0"/>
    </xf>
    <xf numFmtId="0" fontId="15" fillId="39" borderId="50" xfId="48" applyFont="1" applyFill="1" applyBorder="1" applyAlignment="1" applyProtection="1">
      <alignment horizontal="center" textRotation="90"/>
      <protection locked="0"/>
    </xf>
    <xf numFmtId="0" fontId="1" fillId="34" borderId="34" xfId="48" applyFont="1" applyFill="1" applyBorder="1" applyAlignment="1" applyProtection="1">
      <alignment horizontal="center" vertical="center" textRotation="90" shrinkToFit="1"/>
      <protection locked="0"/>
    </xf>
    <xf numFmtId="0" fontId="1" fillId="34" borderId="13" xfId="48" applyFont="1" applyFill="1" applyBorder="1" applyAlignment="1" applyProtection="1">
      <alignment horizontal="center" vertical="center" textRotation="90" shrinkToFit="1"/>
      <protection locked="0"/>
    </xf>
    <xf numFmtId="0" fontId="1" fillId="34" borderId="11" xfId="48" applyFont="1" applyFill="1" applyBorder="1" applyAlignment="1" applyProtection="1">
      <alignment horizontal="center" vertical="center" textRotation="90" shrinkToFit="1"/>
      <protection locked="0"/>
    </xf>
    <xf numFmtId="0" fontId="16" fillId="0" borderId="10" xfId="48" applyFont="1" applyBorder="1" applyAlignment="1" applyProtection="1">
      <alignment horizontal="center" vertical="center" shrinkToFit="1"/>
      <protection locked="0"/>
    </xf>
    <xf numFmtId="0" fontId="5" fillId="0" borderId="10" xfId="48" applyFont="1" applyBorder="1" applyAlignment="1" applyProtection="1">
      <alignment horizontal="center" vertical="center" textRotation="90" wrapText="1" shrinkToFit="1"/>
      <protection locked="0"/>
    </xf>
    <xf numFmtId="0" fontId="5" fillId="0" borderId="10" xfId="48" applyFont="1" applyFill="1" applyBorder="1" applyAlignment="1" applyProtection="1">
      <alignment horizontal="center" vertical="center" textRotation="90" wrapText="1"/>
      <protection locked="0"/>
    </xf>
    <xf numFmtId="0" fontId="18" fillId="0" borderId="34" xfId="48" applyFont="1" applyFill="1" applyBorder="1" applyAlignment="1" applyProtection="1">
      <alignment horizontal="center" vertical="center"/>
      <protection locked="0"/>
    </xf>
    <xf numFmtId="0" fontId="18" fillId="0" borderId="13" xfId="48" applyFont="1" applyFill="1" applyBorder="1" applyAlignment="1" applyProtection="1">
      <alignment horizontal="center" vertical="center"/>
      <protection locked="0"/>
    </xf>
    <xf numFmtId="0" fontId="18" fillId="0" borderId="11" xfId="48" applyFont="1" applyFill="1" applyBorder="1" applyAlignment="1" applyProtection="1">
      <alignment horizontal="center" vertical="center"/>
      <protection locked="0"/>
    </xf>
    <xf numFmtId="0" fontId="18" fillId="39" borderId="34" xfId="48" applyFont="1" applyFill="1" applyBorder="1" applyAlignment="1" applyProtection="1">
      <alignment horizontal="center" vertical="center"/>
      <protection locked="0"/>
    </xf>
    <xf numFmtId="0" fontId="18" fillId="39" borderId="13" xfId="48" applyFont="1" applyFill="1" applyBorder="1" applyAlignment="1" applyProtection="1">
      <alignment horizontal="center" vertical="center"/>
      <protection locked="0"/>
    </xf>
    <xf numFmtId="0" fontId="18" fillId="39" borderId="11" xfId="48" applyFont="1" applyFill="1" applyBorder="1" applyAlignment="1" applyProtection="1">
      <alignment horizontal="center" vertical="center"/>
      <protection locked="0"/>
    </xf>
    <xf numFmtId="0" fontId="5" fillId="39" borderId="19" xfId="48" applyFont="1" applyFill="1" applyBorder="1" applyAlignment="1" applyProtection="1">
      <alignment horizontal="center" vertical="center" textRotation="90" wrapText="1"/>
      <protection locked="0"/>
    </xf>
    <xf numFmtId="0" fontId="5" fillId="0" borderId="16" xfId="48" applyFont="1" applyFill="1" applyBorder="1" applyAlignment="1" applyProtection="1">
      <alignment horizontal="center" vertical="center" wrapText="1"/>
      <protection locked="0"/>
    </xf>
    <xf numFmtId="0" fontId="5" fillId="0" borderId="14" xfId="48" applyFont="1" applyFill="1" applyBorder="1" applyAlignment="1" applyProtection="1">
      <alignment horizontal="center" vertical="center" wrapText="1"/>
      <protection locked="0"/>
    </xf>
    <xf numFmtId="0" fontId="5" fillId="39" borderId="51" xfId="48" applyFont="1" applyFill="1" applyBorder="1" applyAlignment="1" applyProtection="1">
      <alignment horizontal="center"/>
      <protection locked="0"/>
    </xf>
    <xf numFmtId="0" fontId="5" fillId="39" borderId="14" xfId="48" applyFont="1" applyFill="1" applyBorder="1" applyAlignment="1" applyProtection="1">
      <alignment horizontal="center"/>
      <protection locked="0"/>
    </xf>
    <xf numFmtId="0" fontId="17" fillId="39" borderId="41" xfId="48" applyFont="1" applyFill="1" applyBorder="1" applyAlignment="1" applyProtection="1">
      <alignment horizontal="center" vertical="center"/>
      <protection locked="0"/>
    </xf>
    <xf numFmtId="0" fontId="17" fillId="39" borderId="52" xfId="48" applyFont="1" applyFill="1" applyBorder="1" applyAlignment="1" applyProtection="1">
      <alignment horizontal="center" vertical="center"/>
      <protection locked="0"/>
    </xf>
    <xf numFmtId="0" fontId="17" fillId="39" borderId="24" xfId="48" applyFont="1" applyFill="1" applyBorder="1" applyAlignment="1" applyProtection="1">
      <alignment horizontal="center" vertical="center"/>
      <protection locked="0"/>
    </xf>
    <xf numFmtId="0" fontId="5" fillId="39" borderId="10" xfId="48" applyFont="1" applyFill="1" applyBorder="1" applyAlignment="1" applyProtection="1">
      <alignment horizontal="center" vertical="center" textRotation="90" wrapText="1"/>
      <protection locked="0"/>
    </xf>
    <xf numFmtId="0" fontId="4" fillId="39" borderId="35" xfId="48" applyFont="1" applyFill="1" applyBorder="1" applyAlignment="1" applyProtection="1">
      <alignment horizontal="center" vertical="center" textRotation="90"/>
      <protection locked="0"/>
    </xf>
    <xf numFmtId="0" fontId="0" fillId="39" borderId="32" xfId="0" applyFill="1" applyBorder="1" applyAlignment="1" applyProtection="1">
      <alignment horizontal="center" vertical="center" textRotation="90"/>
      <protection locked="0"/>
    </xf>
    <xf numFmtId="0" fontId="17" fillId="0" borderId="41" xfId="48" applyFont="1" applyFill="1" applyBorder="1" applyAlignment="1" applyProtection="1">
      <alignment horizontal="center" vertical="center"/>
      <protection locked="0"/>
    </xf>
    <xf numFmtId="0" fontId="17" fillId="0" borderId="52" xfId="48" applyFont="1" applyFill="1" applyBorder="1" applyAlignment="1" applyProtection="1">
      <alignment horizontal="center" vertical="center"/>
      <protection locked="0"/>
    </xf>
    <xf numFmtId="0" fontId="17" fillId="0" borderId="24" xfId="48" applyFont="1" applyFill="1" applyBorder="1" applyAlignment="1" applyProtection="1">
      <alignment horizontal="center" vertical="center"/>
      <protection locked="0"/>
    </xf>
    <xf numFmtId="0" fontId="19" fillId="33" borderId="53" xfId="48" applyFont="1" applyFill="1" applyBorder="1" applyAlignment="1" applyProtection="1">
      <alignment horizontal="center" vertical="center" textRotation="90"/>
      <protection locked="0"/>
    </xf>
    <xf numFmtId="0" fontId="20" fillId="33" borderId="25" xfId="48" applyFont="1" applyFill="1" applyBorder="1" applyAlignment="1" applyProtection="1">
      <alignment textRotation="90"/>
      <protection locked="0"/>
    </xf>
    <xf numFmtId="0" fontId="19" fillId="33" borderId="34" xfId="48" applyFont="1" applyFill="1" applyBorder="1" applyAlignment="1" applyProtection="1">
      <alignment horizontal="center" vertical="center" textRotation="90"/>
      <protection locked="0"/>
    </xf>
    <xf numFmtId="0" fontId="19" fillId="33" borderId="11" xfId="48" applyFont="1" applyFill="1" applyBorder="1" applyAlignment="1" applyProtection="1">
      <alignment horizontal="center" vertical="center" textRotation="90"/>
      <protection locked="0"/>
    </xf>
    <xf numFmtId="0" fontId="23" fillId="39" borderId="34" xfId="0" applyFont="1" applyFill="1" applyBorder="1" applyAlignment="1" applyProtection="1">
      <alignment horizontal="center" vertical="center" textRotation="90"/>
      <protection locked="0"/>
    </xf>
    <xf numFmtId="0" fontId="23" fillId="39" borderId="11" xfId="0" applyFont="1" applyFill="1" applyBorder="1" applyAlignment="1" applyProtection="1">
      <alignment horizontal="center" vertical="center" textRotation="90"/>
      <protection locked="0"/>
    </xf>
    <xf numFmtId="0" fontId="23" fillId="37" borderId="34" xfId="0" applyFont="1" applyFill="1" applyBorder="1" applyAlignment="1" applyProtection="1">
      <alignment horizontal="center" vertical="center" textRotation="90"/>
      <protection locked="0"/>
    </xf>
    <xf numFmtId="0" fontId="23" fillId="37" borderId="11" xfId="0" applyFont="1" applyFill="1" applyBorder="1" applyAlignment="1" applyProtection="1">
      <alignment horizontal="center" vertical="center" textRotation="90"/>
      <protection locked="0"/>
    </xf>
    <xf numFmtId="0" fontId="5" fillId="0" borderId="34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4" fontId="1" fillId="40" borderId="16" xfId="0" applyNumberFormat="1" applyFont="1" applyFill="1" applyBorder="1" applyAlignment="1" applyProtection="1">
      <alignment horizontal="center"/>
      <protection locked="0"/>
    </xf>
    <xf numFmtId="4" fontId="1" fillId="40" borderId="15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23" fillId="35" borderId="34" xfId="0" applyFont="1" applyFill="1" applyBorder="1" applyAlignment="1" applyProtection="1">
      <alignment horizontal="center" vertical="center" textRotation="90"/>
      <protection locked="0"/>
    </xf>
    <xf numFmtId="0" fontId="23" fillId="35" borderId="11" xfId="0" applyFont="1" applyFill="1" applyBorder="1" applyAlignment="1" applyProtection="1">
      <alignment horizontal="center" vertical="center" textRotation="90"/>
      <protection locked="0"/>
    </xf>
    <xf numFmtId="0" fontId="21" fillId="33" borderId="34" xfId="0" applyFont="1" applyFill="1" applyBorder="1" applyAlignment="1" applyProtection="1">
      <alignment horizontal="center" vertical="center" textRotation="90"/>
      <protection locked="0"/>
    </xf>
    <xf numFmtId="0" fontId="21" fillId="33" borderId="11" xfId="0" applyFont="1" applyFill="1" applyBorder="1" applyAlignment="1" applyProtection="1">
      <alignment horizontal="center" vertical="center" textRotation="90"/>
      <protection locked="0"/>
    </xf>
    <xf numFmtId="0" fontId="15" fillId="0" borderId="11" xfId="0" applyFont="1" applyBorder="1" applyAlignment="1" applyProtection="1">
      <alignment textRotation="90"/>
      <protection locked="0"/>
    </xf>
    <xf numFmtId="0" fontId="23" fillId="40" borderId="34" xfId="0" applyFont="1" applyFill="1" applyBorder="1" applyAlignment="1" applyProtection="1">
      <alignment horizontal="center" vertical="center" textRotation="90"/>
      <protection locked="0"/>
    </xf>
    <xf numFmtId="0" fontId="23" fillId="40" borderId="11" xfId="0" applyFont="1" applyFill="1" applyBorder="1" applyAlignment="1" applyProtection="1">
      <alignment horizontal="center" vertical="center" textRotation="90"/>
      <protection locked="0"/>
    </xf>
    <xf numFmtId="0" fontId="1" fillId="0" borderId="34" xfId="0" applyFont="1" applyBorder="1" applyAlignment="1" applyProtection="1">
      <alignment horizontal="center" vertical="center" textRotation="90"/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3" fillId="36" borderId="34" xfId="0" applyFont="1" applyFill="1" applyBorder="1" applyAlignment="1" applyProtection="1">
      <alignment horizontal="center" vertical="center" textRotation="90"/>
      <protection locked="0"/>
    </xf>
    <xf numFmtId="0" fontId="23" fillId="36" borderId="11" xfId="0" applyFont="1" applyFill="1" applyBorder="1" applyAlignment="1" applyProtection="1">
      <alignment horizontal="center" vertical="center" textRotation="90"/>
      <protection locked="0"/>
    </xf>
    <xf numFmtId="0" fontId="8" fillId="34" borderId="34" xfId="0" applyFont="1" applyFill="1" applyBorder="1" applyAlignment="1" applyProtection="1">
      <alignment horizontal="center" vertical="center" textRotation="90"/>
      <protection locked="0"/>
    </xf>
    <xf numFmtId="0" fontId="8" fillId="34" borderId="13" xfId="0" applyFont="1" applyFill="1" applyBorder="1" applyAlignment="1" applyProtection="1">
      <alignment horizontal="center" vertical="center" textRotation="90"/>
      <protection locked="0"/>
    </xf>
    <xf numFmtId="0" fontId="8" fillId="34" borderId="11" xfId="0" applyFont="1" applyFill="1" applyBorder="1" applyAlignment="1" applyProtection="1">
      <alignment horizontal="center" vertical="center" textRotation="90"/>
      <protection locked="0"/>
    </xf>
    <xf numFmtId="0" fontId="24" fillId="33" borderId="34" xfId="0" applyFont="1" applyFill="1" applyBorder="1" applyAlignment="1" applyProtection="1">
      <alignment horizontal="center" vertical="center" textRotation="90"/>
      <protection locked="0"/>
    </xf>
    <xf numFmtId="0" fontId="15" fillId="33" borderId="11" xfId="0" applyFont="1" applyFill="1" applyBorder="1" applyAlignment="1" applyProtection="1">
      <alignment/>
      <protection locked="0"/>
    </xf>
    <xf numFmtId="0" fontId="24" fillId="0" borderId="34" xfId="0" applyFont="1" applyBorder="1" applyAlignment="1" applyProtection="1">
      <alignment horizontal="center" vertical="center" textRotation="90"/>
      <protection locked="0"/>
    </xf>
    <xf numFmtId="0" fontId="15" fillId="0" borderId="11" xfId="0" applyFont="1" applyBorder="1" applyAlignment="1" applyProtection="1">
      <alignment/>
      <protection locked="0"/>
    </xf>
    <xf numFmtId="0" fontId="24" fillId="37" borderId="34" xfId="0" applyFont="1" applyFill="1" applyBorder="1" applyAlignment="1" applyProtection="1">
      <alignment horizontal="center" vertical="center" textRotation="90"/>
      <protection locked="0"/>
    </xf>
    <xf numFmtId="0" fontId="24" fillId="37" borderId="13" xfId="0" applyFont="1" applyFill="1" applyBorder="1" applyAlignment="1" applyProtection="1">
      <alignment horizontal="center" vertical="center" textRotation="90"/>
      <protection locked="0"/>
    </xf>
    <xf numFmtId="0" fontId="24" fillId="37" borderId="11" xfId="0" applyFont="1" applyFill="1" applyBorder="1" applyAlignment="1" applyProtection="1">
      <alignment horizontal="center" vertical="center" textRotation="90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Raccolta dati Presidente Regione Campan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L5">
      <selection activeCell="AJ13" sqref="AJ13"/>
    </sheetView>
  </sheetViews>
  <sheetFormatPr defaultColWidth="9.140625" defaultRowHeight="12.75"/>
  <cols>
    <col min="1" max="1" width="4.140625" style="14" customWidth="1"/>
    <col min="2" max="2" width="15.28125" style="14" customWidth="1"/>
    <col min="3" max="3" width="5.57421875" style="14" customWidth="1"/>
    <col min="4" max="4" width="6.00390625" style="14" customWidth="1"/>
    <col min="5" max="5" width="5.28125" style="14" customWidth="1"/>
    <col min="6" max="6" width="6.421875" style="14" customWidth="1"/>
    <col min="7" max="7" width="5.7109375" style="14" customWidth="1"/>
    <col min="8" max="8" width="6.8515625" style="14" customWidth="1"/>
    <col min="9" max="9" width="5.00390625" style="20" customWidth="1"/>
    <col min="10" max="10" width="6.57421875" style="20" customWidth="1"/>
    <col min="11" max="11" width="4.7109375" style="20" customWidth="1"/>
    <col min="12" max="12" width="6.140625" style="20" customWidth="1"/>
    <col min="13" max="13" width="4.8515625" style="20" customWidth="1"/>
    <col min="14" max="14" width="7.421875" style="22" customWidth="1"/>
    <col min="15" max="15" width="6.00390625" style="20" customWidth="1"/>
    <col min="16" max="17" width="5.57421875" style="20" customWidth="1"/>
    <col min="18" max="18" width="6.28125" style="20" customWidth="1"/>
    <col min="19" max="30" width="5.57421875" style="20" customWidth="1"/>
    <col min="31" max="34" width="5.57421875" style="14" customWidth="1"/>
    <col min="35" max="35" width="4.8515625" style="21" customWidth="1"/>
    <col min="36" max="36" width="1.1484375" style="14" customWidth="1"/>
    <col min="37" max="38" width="4.8515625" style="14" customWidth="1"/>
    <col min="39" max="16384" width="9.140625" style="14" customWidth="1"/>
  </cols>
  <sheetData>
    <row r="1" spans="3:27" ht="27" customHeight="1">
      <c r="C1" s="14" t="s">
        <v>18</v>
      </c>
      <c r="G1" s="15"/>
      <c r="H1" s="15"/>
      <c r="I1" s="16"/>
      <c r="J1" s="16"/>
      <c r="K1" s="16"/>
      <c r="L1" s="16"/>
      <c r="M1" s="16"/>
      <c r="N1" s="17"/>
      <c r="O1" s="16"/>
      <c r="P1" s="18"/>
      <c r="Q1" s="16"/>
      <c r="R1" s="19" t="s">
        <v>21</v>
      </c>
      <c r="S1" s="16"/>
      <c r="T1" s="16"/>
      <c r="U1" s="16"/>
      <c r="V1" s="16"/>
      <c r="W1" s="16"/>
      <c r="X1" s="16"/>
      <c r="Y1" s="16"/>
      <c r="Z1" s="16"/>
      <c r="AA1" s="16"/>
    </row>
    <row r="2" spans="10:12" ht="13.5" thickBot="1">
      <c r="J2" s="188">
        <f>M16/G16*100</f>
        <v>56.255666364460566</v>
      </c>
      <c r="K2" s="189"/>
      <c r="L2" s="190"/>
    </row>
    <row r="3" spans="19:33" ht="16.5" customHeight="1" thickBot="1">
      <c r="S3" s="196" t="s">
        <v>8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9:34" ht="108.75" customHeight="1">
      <c r="S4" s="199" t="s">
        <v>41</v>
      </c>
      <c r="T4" s="200"/>
      <c r="U4" s="201"/>
      <c r="V4" s="220" t="s">
        <v>42</v>
      </c>
      <c r="W4" s="221"/>
      <c r="X4" s="222"/>
      <c r="Y4" s="205" t="s">
        <v>43</v>
      </c>
      <c r="Z4" s="205"/>
      <c r="AA4" s="206"/>
      <c r="AB4" s="209" t="s">
        <v>44</v>
      </c>
      <c r="AC4" s="210"/>
      <c r="AD4" s="211"/>
      <c r="AE4" s="215" t="s">
        <v>45</v>
      </c>
      <c r="AF4" s="216"/>
      <c r="AG4" s="217"/>
      <c r="AH4" s="23"/>
    </row>
    <row r="5" spans="1:37" ht="19.5" customHeight="1" thickBot="1">
      <c r="A5" s="229" t="s">
        <v>34</v>
      </c>
      <c r="B5" s="229"/>
      <c r="C5" s="239" t="s">
        <v>35</v>
      </c>
      <c r="D5" s="240"/>
      <c r="E5" s="240"/>
      <c r="F5" s="240"/>
      <c r="G5" s="240"/>
      <c r="H5" s="240"/>
      <c r="I5" s="241" t="s">
        <v>3</v>
      </c>
      <c r="J5" s="242"/>
      <c r="K5" s="242"/>
      <c r="L5" s="242"/>
      <c r="M5" s="242"/>
      <c r="N5" s="242"/>
      <c r="O5" s="191" t="s">
        <v>4</v>
      </c>
      <c r="P5" s="192"/>
      <c r="Q5" s="192"/>
      <c r="R5" s="193"/>
      <c r="S5" s="202"/>
      <c r="T5" s="203"/>
      <c r="U5" s="204"/>
      <c r="V5" s="223"/>
      <c r="W5" s="224"/>
      <c r="X5" s="225"/>
      <c r="Y5" s="207"/>
      <c r="Z5" s="207"/>
      <c r="AA5" s="208"/>
      <c r="AB5" s="212"/>
      <c r="AC5" s="213"/>
      <c r="AD5" s="214"/>
      <c r="AE5" s="218"/>
      <c r="AF5" s="219"/>
      <c r="AG5" s="219"/>
      <c r="AH5" s="181" t="s">
        <v>27</v>
      </c>
      <c r="AI5" s="226" t="s">
        <v>9</v>
      </c>
      <c r="AK5" s="166" t="s">
        <v>19</v>
      </c>
    </row>
    <row r="6" spans="1:37" ht="12.75" customHeight="1">
      <c r="A6" s="230" t="s">
        <v>38</v>
      </c>
      <c r="B6" s="230" t="s">
        <v>36</v>
      </c>
      <c r="C6" s="231" t="s">
        <v>39</v>
      </c>
      <c r="D6" s="232" t="s">
        <v>15</v>
      </c>
      <c r="E6" s="231" t="s">
        <v>37</v>
      </c>
      <c r="F6" s="232" t="s">
        <v>15</v>
      </c>
      <c r="G6" s="231" t="s">
        <v>20</v>
      </c>
      <c r="H6" s="249" t="s">
        <v>15</v>
      </c>
      <c r="I6" s="238" t="s">
        <v>39</v>
      </c>
      <c r="J6" s="235" t="s">
        <v>15</v>
      </c>
      <c r="K6" s="246" t="s">
        <v>37</v>
      </c>
      <c r="L6" s="235" t="s">
        <v>15</v>
      </c>
      <c r="M6" s="246" t="s">
        <v>20</v>
      </c>
      <c r="N6" s="243" t="s">
        <v>15</v>
      </c>
      <c r="O6" s="252" t="s">
        <v>5</v>
      </c>
      <c r="P6" s="254" t="s">
        <v>6</v>
      </c>
      <c r="Q6" s="254" t="s">
        <v>14</v>
      </c>
      <c r="R6" s="194" t="s">
        <v>7</v>
      </c>
      <c r="S6" s="175"/>
      <c r="T6" s="184" t="s">
        <v>22</v>
      </c>
      <c r="U6" s="169" t="s">
        <v>46</v>
      </c>
      <c r="V6" s="175"/>
      <c r="W6" s="184" t="s">
        <v>22</v>
      </c>
      <c r="X6" s="247" t="s">
        <v>30</v>
      </c>
      <c r="Y6" s="171"/>
      <c r="Z6" s="184" t="s">
        <v>22</v>
      </c>
      <c r="AA6" s="179" t="s">
        <v>47</v>
      </c>
      <c r="AB6" s="175"/>
      <c r="AC6" s="186" t="s">
        <v>28</v>
      </c>
      <c r="AD6" s="177" t="s">
        <v>85</v>
      </c>
      <c r="AE6" s="175"/>
      <c r="AF6" s="173" t="s">
        <v>29</v>
      </c>
      <c r="AG6" s="182" t="s">
        <v>86</v>
      </c>
      <c r="AH6" s="181"/>
      <c r="AI6" s="227"/>
      <c r="AK6" s="167"/>
    </row>
    <row r="7" spans="1:37" ht="120" customHeight="1">
      <c r="A7" s="230"/>
      <c r="B7" s="230"/>
      <c r="C7" s="231"/>
      <c r="D7" s="233"/>
      <c r="E7" s="231"/>
      <c r="F7" s="233"/>
      <c r="G7" s="231"/>
      <c r="H7" s="250"/>
      <c r="I7" s="238"/>
      <c r="J7" s="236"/>
      <c r="K7" s="246"/>
      <c r="L7" s="236"/>
      <c r="M7" s="246"/>
      <c r="N7" s="244"/>
      <c r="O7" s="253"/>
      <c r="P7" s="255"/>
      <c r="Q7" s="255"/>
      <c r="R7" s="195"/>
      <c r="S7" s="176"/>
      <c r="T7" s="185"/>
      <c r="U7" s="170"/>
      <c r="V7" s="176"/>
      <c r="W7" s="185"/>
      <c r="X7" s="248"/>
      <c r="Y7" s="172"/>
      <c r="Z7" s="185"/>
      <c r="AA7" s="180"/>
      <c r="AB7" s="176"/>
      <c r="AC7" s="187"/>
      <c r="AD7" s="178"/>
      <c r="AE7" s="176"/>
      <c r="AF7" s="174"/>
      <c r="AG7" s="183"/>
      <c r="AH7" s="181"/>
      <c r="AI7" s="227"/>
      <c r="AK7" s="167"/>
    </row>
    <row r="8" spans="1:37" ht="23.25" customHeight="1">
      <c r="A8" s="230"/>
      <c r="B8" s="230"/>
      <c r="C8" s="231"/>
      <c r="D8" s="234"/>
      <c r="E8" s="231"/>
      <c r="F8" s="234"/>
      <c r="G8" s="231"/>
      <c r="H8" s="251"/>
      <c r="I8" s="238"/>
      <c r="J8" s="237"/>
      <c r="K8" s="246"/>
      <c r="L8" s="237"/>
      <c r="M8" s="246"/>
      <c r="N8" s="245"/>
      <c r="O8" s="156">
        <f>O16*100/$AH$16</f>
        <v>1.5384615384615385</v>
      </c>
      <c r="P8" s="157">
        <f aca="true" t="shared" si="0" ref="P8:AH8">P16*100/$AH$16</f>
        <v>4.965034965034965</v>
      </c>
      <c r="Q8" s="157">
        <f t="shared" si="0"/>
        <v>0</v>
      </c>
      <c r="R8" s="158">
        <f t="shared" si="0"/>
        <v>6.503496503496503</v>
      </c>
      <c r="S8" s="159">
        <f t="shared" si="0"/>
        <v>25.314685314685313</v>
      </c>
      <c r="T8" s="157">
        <f t="shared" si="0"/>
        <v>1.048951048951049</v>
      </c>
      <c r="U8" s="160">
        <f t="shared" si="0"/>
        <v>26.363636363636363</v>
      </c>
      <c r="V8" s="159">
        <f t="shared" si="0"/>
        <v>65.87412587412588</v>
      </c>
      <c r="W8" s="157">
        <f t="shared" si="0"/>
        <v>1.3986013986013985</v>
      </c>
      <c r="X8" s="160">
        <f t="shared" si="0"/>
        <v>67.27272727272727</v>
      </c>
      <c r="Y8" s="161">
        <f t="shared" si="0"/>
        <v>3.986013986013986</v>
      </c>
      <c r="Z8" s="157">
        <f t="shared" si="0"/>
        <v>0.06993006993006994</v>
      </c>
      <c r="AA8" s="157">
        <f t="shared" si="0"/>
        <v>4.055944055944056</v>
      </c>
      <c r="AB8" s="157">
        <f t="shared" si="0"/>
        <v>0.6993006993006993</v>
      </c>
      <c r="AC8" s="157">
        <f t="shared" si="0"/>
        <v>0.06993006993006994</v>
      </c>
      <c r="AD8" s="157">
        <f t="shared" si="0"/>
        <v>0.7692307692307693</v>
      </c>
      <c r="AE8" s="157">
        <f t="shared" si="0"/>
        <v>67.83216783216783</v>
      </c>
      <c r="AF8" s="157">
        <f t="shared" si="0"/>
        <v>0.9790209790209791</v>
      </c>
      <c r="AG8" s="157">
        <f t="shared" si="0"/>
        <v>68.81118881118881</v>
      </c>
      <c r="AH8" s="157">
        <f t="shared" si="0"/>
        <v>100</v>
      </c>
      <c r="AI8" s="228"/>
      <c r="AK8" s="168"/>
    </row>
    <row r="9" spans="1:37" s="84" customFormat="1" ht="31.5" customHeight="1" thickBot="1">
      <c r="A9" s="75">
        <v>1</v>
      </c>
      <c r="B9" s="76" t="s">
        <v>535</v>
      </c>
      <c r="C9" s="99">
        <v>419</v>
      </c>
      <c r="D9" s="100">
        <f>C9*100/$G$16</f>
        <v>9.496826835902086</v>
      </c>
      <c r="E9" s="99">
        <v>444</v>
      </c>
      <c r="F9" s="101">
        <f>E9*100/$G$16</f>
        <v>10.063463281958295</v>
      </c>
      <c r="G9" s="102">
        <f aca="true" t="shared" si="1" ref="G9:G15">C9+E9</f>
        <v>863</v>
      </c>
      <c r="H9" s="95">
        <f>(D9+F9)/100</f>
        <v>0.19560290117860382</v>
      </c>
      <c r="I9" s="109">
        <v>211</v>
      </c>
      <c r="J9" s="110">
        <f aca="true" t="shared" si="2" ref="J9:J16">I9*100/C9</f>
        <v>50.35799522673031</v>
      </c>
      <c r="K9" s="111">
        <v>201</v>
      </c>
      <c r="L9" s="110">
        <f aca="true" t="shared" si="3" ref="L9:L16">K9*100/E9</f>
        <v>45.270270270270274</v>
      </c>
      <c r="M9" s="90">
        <f aca="true" t="shared" si="4" ref="M9:M15">I9+K9</f>
        <v>412</v>
      </c>
      <c r="N9" s="93">
        <f aca="true" t="shared" si="5" ref="N9:N16">M9/G9</f>
        <v>0.47740440324449596</v>
      </c>
      <c r="O9" s="114">
        <v>0</v>
      </c>
      <c r="P9" s="97">
        <v>11</v>
      </c>
      <c r="Q9" s="97">
        <v>0</v>
      </c>
      <c r="R9" s="78">
        <f aca="true" t="shared" si="6" ref="R9:R15">O9+P9+Q9</f>
        <v>11</v>
      </c>
      <c r="S9" s="79">
        <v>67</v>
      </c>
      <c r="T9" s="77">
        <v>5</v>
      </c>
      <c r="U9" s="147">
        <f aca="true" t="shared" si="7" ref="U9:U15">S9+T9</f>
        <v>72</v>
      </c>
      <c r="V9" s="79">
        <v>132</v>
      </c>
      <c r="W9" s="77">
        <v>10</v>
      </c>
      <c r="X9" s="145">
        <f aca="true" t="shared" si="8" ref="X9:X14">V9+W9</f>
        <v>142</v>
      </c>
      <c r="Y9" s="133">
        <v>4</v>
      </c>
      <c r="Z9" s="77">
        <v>0</v>
      </c>
      <c r="AA9" s="80">
        <f>Y9+Z9</f>
        <v>4</v>
      </c>
      <c r="AB9" s="81">
        <v>2</v>
      </c>
      <c r="AC9" s="82">
        <v>0</v>
      </c>
      <c r="AD9" s="150">
        <f>AB9+AC9</f>
        <v>2</v>
      </c>
      <c r="AE9" s="81">
        <v>176</v>
      </c>
      <c r="AF9" s="82">
        <v>5</v>
      </c>
      <c r="AG9" s="153">
        <f>AE9+AF9</f>
        <v>181</v>
      </c>
      <c r="AH9" s="83">
        <f aca="true" t="shared" si="9" ref="AH9:AH16">U9+AA9+AD9+AG9</f>
        <v>259</v>
      </c>
      <c r="AI9" s="25">
        <f aca="true" t="shared" si="10" ref="AI9:AI15">M9-(R9+U9+AA9+AD9+AG9)</f>
        <v>142</v>
      </c>
      <c r="AK9" s="162">
        <f>T9+Z9+W9+AC9+AF9</f>
        <v>20</v>
      </c>
    </row>
    <row r="10" spans="1:37" s="84" customFormat="1" ht="31.5" customHeight="1" thickBot="1" thickTop="1">
      <c r="A10" s="75">
        <v>2</v>
      </c>
      <c r="B10" s="76" t="s">
        <v>535</v>
      </c>
      <c r="C10" s="99">
        <v>437</v>
      </c>
      <c r="D10" s="100">
        <f>C10*100/$G$16</f>
        <v>9.904805077062557</v>
      </c>
      <c r="E10" s="99">
        <v>487</v>
      </c>
      <c r="F10" s="101">
        <f>E10*100/$G$16</f>
        <v>11.038077969174978</v>
      </c>
      <c r="G10" s="102">
        <f t="shared" si="1"/>
        <v>924</v>
      </c>
      <c r="H10" s="95">
        <f aca="true" t="shared" si="11" ref="H10:H15">(D10+F10)/100</f>
        <v>0.20942883046237534</v>
      </c>
      <c r="I10" s="109">
        <v>277</v>
      </c>
      <c r="J10" s="110">
        <f t="shared" si="2"/>
        <v>63.38672768878718</v>
      </c>
      <c r="K10" s="111">
        <v>285</v>
      </c>
      <c r="L10" s="110">
        <f t="shared" si="3"/>
        <v>58.521560574948666</v>
      </c>
      <c r="M10" s="90">
        <f t="shared" si="4"/>
        <v>562</v>
      </c>
      <c r="N10" s="93">
        <f t="shared" si="5"/>
        <v>0.6082251082251082</v>
      </c>
      <c r="O10" s="114">
        <v>5</v>
      </c>
      <c r="P10" s="97">
        <v>11</v>
      </c>
      <c r="Q10" s="97">
        <v>0</v>
      </c>
      <c r="R10" s="78">
        <f t="shared" si="6"/>
        <v>16</v>
      </c>
      <c r="S10" s="79">
        <v>74</v>
      </c>
      <c r="T10" s="77">
        <v>2</v>
      </c>
      <c r="U10" s="147">
        <f t="shared" si="7"/>
        <v>76</v>
      </c>
      <c r="V10" s="79">
        <v>203</v>
      </c>
      <c r="W10" s="77">
        <v>0</v>
      </c>
      <c r="X10" s="145">
        <f t="shared" si="8"/>
        <v>203</v>
      </c>
      <c r="Y10" s="133">
        <v>10</v>
      </c>
      <c r="Z10" s="77">
        <v>0</v>
      </c>
      <c r="AA10" s="80">
        <f aca="true" t="shared" si="12" ref="AA10:AA15">Y10+Z10</f>
        <v>10</v>
      </c>
      <c r="AB10" s="81">
        <v>2</v>
      </c>
      <c r="AC10" s="82">
        <v>0</v>
      </c>
      <c r="AD10" s="150">
        <f aca="true" t="shared" si="13" ref="AD10:AD15">AB10+AC10</f>
        <v>2</v>
      </c>
      <c r="AE10" s="81">
        <v>254</v>
      </c>
      <c r="AF10" s="82">
        <v>1</v>
      </c>
      <c r="AG10" s="153">
        <f aca="true" t="shared" si="14" ref="AG10:AG15">AE10+AF10</f>
        <v>255</v>
      </c>
      <c r="AH10" s="83">
        <f t="shared" si="9"/>
        <v>343</v>
      </c>
      <c r="AI10" s="25">
        <f t="shared" si="10"/>
        <v>203</v>
      </c>
      <c r="AK10" s="162">
        <f aca="true" t="shared" si="15" ref="AK10:AK15">T10+Z10+W10+AC10+AF10</f>
        <v>3</v>
      </c>
    </row>
    <row r="11" spans="1:37" s="84" customFormat="1" ht="31.5" customHeight="1" thickBot="1" thickTop="1">
      <c r="A11" s="75">
        <v>3</v>
      </c>
      <c r="B11" s="76" t="s">
        <v>535</v>
      </c>
      <c r="C11" s="99">
        <v>391</v>
      </c>
      <c r="D11" s="100">
        <f>C11*100/$G$16</f>
        <v>8.86219401631913</v>
      </c>
      <c r="E11" s="99">
        <v>423</v>
      </c>
      <c r="F11" s="101">
        <f>E11*100/$G$16</f>
        <v>9.58748866727108</v>
      </c>
      <c r="G11" s="102">
        <f t="shared" si="1"/>
        <v>814</v>
      </c>
      <c r="H11" s="95">
        <f t="shared" si="11"/>
        <v>0.1844968268359021</v>
      </c>
      <c r="I11" s="109">
        <v>247</v>
      </c>
      <c r="J11" s="110">
        <f t="shared" si="2"/>
        <v>63.171355498721226</v>
      </c>
      <c r="K11" s="111">
        <v>235</v>
      </c>
      <c r="L11" s="110">
        <f t="shared" si="3"/>
        <v>55.55555555555556</v>
      </c>
      <c r="M11" s="90">
        <f t="shared" si="4"/>
        <v>482</v>
      </c>
      <c r="N11" s="93">
        <f t="shared" si="5"/>
        <v>0.5921375921375921</v>
      </c>
      <c r="O11" s="114">
        <v>10</v>
      </c>
      <c r="P11" s="97">
        <v>12</v>
      </c>
      <c r="Q11" s="97">
        <v>0</v>
      </c>
      <c r="R11" s="78">
        <f t="shared" si="6"/>
        <v>22</v>
      </c>
      <c r="S11" s="79">
        <v>69</v>
      </c>
      <c r="T11" s="77">
        <v>3</v>
      </c>
      <c r="U11" s="147">
        <f t="shared" si="7"/>
        <v>72</v>
      </c>
      <c r="V11" s="79">
        <v>175</v>
      </c>
      <c r="W11" s="77">
        <v>5</v>
      </c>
      <c r="X11" s="145">
        <f t="shared" si="8"/>
        <v>180</v>
      </c>
      <c r="Y11" s="133">
        <v>18</v>
      </c>
      <c r="Z11" s="77">
        <v>0</v>
      </c>
      <c r="AA11" s="80">
        <f t="shared" si="12"/>
        <v>18</v>
      </c>
      <c r="AB11" s="81">
        <v>3</v>
      </c>
      <c r="AC11" s="82">
        <v>0</v>
      </c>
      <c r="AD11" s="150">
        <f t="shared" si="13"/>
        <v>3</v>
      </c>
      <c r="AE11" s="81">
        <v>183</v>
      </c>
      <c r="AF11" s="82">
        <v>4</v>
      </c>
      <c r="AG11" s="153">
        <f t="shared" si="14"/>
        <v>187</v>
      </c>
      <c r="AH11" s="83">
        <f t="shared" si="9"/>
        <v>280</v>
      </c>
      <c r="AI11" s="25">
        <f t="shared" si="10"/>
        <v>180</v>
      </c>
      <c r="AK11" s="162">
        <f t="shared" si="15"/>
        <v>12</v>
      </c>
    </row>
    <row r="12" spans="1:37" s="84" customFormat="1" ht="31.5" customHeight="1" thickBot="1" thickTop="1">
      <c r="A12" s="75">
        <v>4</v>
      </c>
      <c r="B12" s="76" t="s">
        <v>535</v>
      </c>
      <c r="C12" s="99">
        <v>417</v>
      </c>
      <c r="D12" s="100">
        <f>C12*100/$G$16</f>
        <v>9.451495920217589</v>
      </c>
      <c r="E12" s="99">
        <v>461</v>
      </c>
      <c r="F12" s="101">
        <f>E12*100/$G$16</f>
        <v>10.448776065276519</v>
      </c>
      <c r="G12" s="102">
        <f t="shared" si="1"/>
        <v>878</v>
      </c>
      <c r="H12" s="95">
        <f t="shared" si="11"/>
        <v>0.19900271985494108</v>
      </c>
      <c r="I12" s="109">
        <v>246</v>
      </c>
      <c r="J12" s="110">
        <f t="shared" si="2"/>
        <v>58.992805755395686</v>
      </c>
      <c r="K12" s="111">
        <v>246</v>
      </c>
      <c r="L12" s="110">
        <f t="shared" si="3"/>
        <v>53.36225596529284</v>
      </c>
      <c r="M12" s="90">
        <f t="shared" si="4"/>
        <v>492</v>
      </c>
      <c r="N12" s="93">
        <f t="shared" si="5"/>
        <v>0.5603644646924829</v>
      </c>
      <c r="O12" s="114">
        <v>3</v>
      </c>
      <c r="P12" s="97">
        <v>20</v>
      </c>
      <c r="Q12" s="97">
        <v>0</v>
      </c>
      <c r="R12" s="78">
        <f t="shared" si="6"/>
        <v>23</v>
      </c>
      <c r="S12" s="79">
        <v>98</v>
      </c>
      <c r="T12" s="77">
        <v>0</v>
      </c>
      <c r="U12" s="147">
        <f t="shared" si="7"/>
        <v>98</v>
      </c>
      <c r="V12" s="79">
        <v>164</v>
      </c>
      <c r="W12" s="77">
        <v>0</v>
      </c>
      <c r="X12" s="145">
        <f t="shared" si="8"/>
        <v>164</v>
      </c>
      <c r="Y12" s="133">
        <v>12</v>
      </c>
      <c r="Z12" s="77">
        <v>0</v>
      </c>
      <c r="AA12" s="80">
        <f t="shared" si="12"/>
        <v>12</v>
      </c>
      <c r="AB12" s="81">
        <v>3</v>
      </c>
      <c r="AC12" s="82">
        <v>0</v>
      </c>
      <c r="AD12" s="150">
        <f t="shared" si="13"/>
        <v>3</v>
      </c>
      <c r="AE12" s="81">
        <v>195</v>
      </c>
      <c r="AF12" s="82">
        <v>0</v>
      </c>
      <c r="AG12" s="153">
        <f t="shared" si="14"/>
        <v>195</v>
      </c>
      <c r="AH12" s="83">
        <f t="shared" si="9"/>
        <v>308</v>
      </c>
      <c r="AI12" s="25">
        <f t="shared" si="10"/>
        <v>161</v>
      </c>
      <c r="AK12" s="162">
        <f t="shared" si="15"/>
        <v>0</v>
      </c>
    </row>
    <row r="13" spans="1:37" s="84" customFormat="1" ht="31.5" customHeight="1" thickBot="1" thickTop="1">
      <c r="A13" s="75">
        <v>5</v>
      </c>
      <c r="B13" s="76" t="s">
        <v>535</v>
      </c>
      <c r="C13" s="99">
        <v>457</v>
      </c>
      <c r="D13" s="100">
        <f>C13*100/$G$16</f>
        <v>10.358114233907525</v>
      </c>
      <c r="E13" s="99">
        <v>476</v>
      </c>
      <c r="F13" s="101">
        <f>E13*100/$G$16</f>
        <v>10.788757932910245</v>
      </c>
      <c r="G13" s="102">
        <f t="shared" si="1"/>
        <v>933</v>
      </c>
      <c r="H13" s="95">
        <f t="shared" si="11"/>
        <v>0.21146872166817773</v>
      </c>
      <c r="I13" s="109">
        <v>270</v>
      </c>
      <c r="J13" s="110">
        <f t="shared" si="2"/>
        <v>59.08096280087528</v>
      </c>
      <c r="K13" s="111">
        <v>264</v>
      </c>
      <c r="L13" s="110">
        <f t="shared" si="3"/>
        <v>55.46218487394958</v>
      </c>
      <c r="M13" s="90">
        <f t="shared" si="4"/>
        <v>534</v>
      </c>
      <c r="N13" s="93">
        <f t="shared" si="5"/>
        <v>0.572347266881029</v>
      </c>
      <c r="O13" s="114">
        <v>4</v>
      </c>
      <c r="P13" s="97">
        <v>17</v>
      </c>
      <c r="Q13" s="97">
        <v>0</v>
      </c>
      <c r="R13" s="78">
        <f t="shared" si="6"/>
        <v>21</v>
      </c>
      <c r="S13" s="79">
        <v>54</v>
      </c>
      <c r="T13" s="77">
        <v>5</v>
      </c>
      <c r="U13" s="147">
        <f t="shared" si="7"/>
        <v>59</v>
      </c>
      <c r="V13" s="79">
        <v>268</v>
      </c>
      <c r="W13" s="77">
        <v>5</v>
      </c>
      <c r="X13" s="145">
        <f t="shared" si="8"/>
        <v>273</v>
      </c>
      <c r="Y13" s="133">
        <v>13</v>
      </c>
      <c r="Z13" s="77">
        <v>1</v>
      </c>
      <c r="AA13" s="80">
        <f t="shared" si="12"/>
        <v>14</v>
      </c>
      <c r="AB13" s="81">
        <v>0</v>
      </c>
      <c r="AC13" s="82">
        <v>1</v>
      </c>
      <c r="AD13" s="150">
        <f t="shared" si="13"/>
        <v>1</v>
      </c>
      <c r="AE13" s="81">
        <v>162</v>
      </c>
      <c r="AF13" s="82">
        <v>4</v>
      </c>
      <c r="AG13" s="153">
        <f t="shared" si="14"/>
        <v>166</v>
      </c>
      <c r="AH13" s="83">
        <f t="shared" si="9"/>
        <v>240</v>
      </c>
      <c r="AI13" s="25">
        <f t="shared" si="10"/>
        <v>273</v>
      </c>
      <c r="AK13" s="162">
        <f t="shared" si="15"/>
        <v>16</v>
      </c>
    </row>
    <row r="14" spans="1:37" s="84" customFormat="1" ht="31.5" customHeight="1" thickBot="1" thickTop="1">
      <c r="A14" s="75"/>
      <c r="B14" s="76"/>
      <c r="C14" s="99"/>
      <c r="D14" s="100"/>
      <c r="E14" s="99"/>
      <c r="F14" s="101"/>
      <c r="G14" s="102">
        <f t="shared" si="1"/>
        <v>0</v>
      </c>
      <c r="H14" s="95">
        <f t="shared" si="11"/>
        <v>0</v>
      </c>
      <c r="I14" s="109"/>
      <c r="J14" s="110" t="e">
        <f t="shared" si="2"/>
        <v>#DIV/0!</v>
      </c>
      <c r="K14" s="111"/>
      <c r="L14" s="110" t="e">
        <f t="shared" si="3"/>
        <v>#DIV/0!</v>
      </c>
      <c r="M14" s="90">
        <f t="shared" si="4"/>
        <v>0</v>
      </c>
      <c r="N14" s="93" t="e">
        <f t="shared" si="5"/>
        <v>#DIV/0!</v>
      </c>
      <c r="O14" s="114"/>
      <c r="P14" s="97"/>
      <c r="Q14" s="97"/>
      <c r="R14" s="78">
        <f t="shared" si="6"/>
        <v>0</v>
      </c>
      <c r="S14" s="79"/>
      <c r="T14" s="77"/>
      <c r="U14" s="147">
        <f t="shared" si="7"/>
        <v>0</v>
      </c>
      <c r="V14" s="79"/>
      <c r="W14" s="77"/>
      <c r="X14" s="145">
        <f t="shared" si="8"/>
        <v>0</v>
      </c>
      <c r="Y14" s="133"/>
      <c r="Z14" s="77"/>
      <c r="AA14" s="80">
        <f t="shared" si="12"/>
        <v>0</v>
      </c>
      <c r="AB14" s="81"/>
      <c r="AC14" s="82"/>
      <c r="AD14" s="150">
        <f t="shared" si="13"/>
        <v>0</v>
      </c>
      <c r="AE14" s="81"/>
      <c r="AF14" s="82"/>
      <c r="AG14" s="153">
        <f t="shared" si="14"/>
        <v>0</v>
      </c>
      <c r="AH14" s="83">
        <f t="shared" si="9"/>
        <v>0</v>
      </c>
      <c r="AI14" s="25">
        <f t="shared" si="10"/>
        <v>0</v>
      </c>
      <c r="AK14" s="162">
        <f t="shared" si="15"/>
        <v>0</v>
      </c>
    </row>
    <row r="15" spans="1:37" s="84" customFormat="1" ht="31.5" customHeight="1" thickBot="1" thickTop="1">
      <c r="A15" s="75"/>
      <c r="B15" s="76"/>
      <c r="C15" s="103"/>
      <c r="D15" s="104"/>
      <c r="E15" s="103"/>
      <c r="F15" s="105"/>
      <c r="G15" s="106">
        <f t="shared" si="1"/>
        <v>0</v>
      </c>
      <c r="H15" s="96">
        <f t="shared" si="11"/>
        <v>0</v>
      </c>
      <c r="I15" s="112"/>
      <c r="J15" s="113" t="e">
        <f t="shared" si="2"/>
        <v>#DIV/0!</v>
      </c>
      <c r="K15" s="116"/>
      <c r="L15" s="113" t="e">
        <f t="shared" si="3"/>
        <v>#DIV/0!</v>
      </c>
      <c r="M15" s="91">
        <f t="shared" si="4"/>
        <v>0</v>
      </c>
      <c r="N15" s="94" t="e">
        <f t="shared" si="5"/>
        <v>#DIV/0!</v>
      </c>
      <c r="O15" s="115"/>
      <c r="P15" s="98"/>
      <c r="Q15" s="98"/>
      <c r="R15" s="135">
        <f t="shared" si="6"/>
        <v>0</v>
      </c>
      <c r="S15" s="79"/>
      <c r="T15" s="85"/>
      <c r="U15" s="148">
        <f t="shared" si="7"/>
        <v>0</v>
      </c>
      <c r="V15" s="79"/>
      <c r="W15" s="85"/>
      <c r="X15" s="145">
        <f>V15+W15</f>
        <v>0</v>
      </c>
      <c r="Y15" s="133"/>
      <c r="Z15" s="85"/>
      <c r="AA15" s="86">
        <f t="shared" si="12"/>
        <v>0</v>
      </c>
      <c r="AB15" s="81"/>
      <c r="AC15" s="87"/>
      <c r="AD15" s="151">
        <f t="shared" si="13"/>
        <v>0</v>
      </c>
      <c r="AE15" s="81"/>
      <c r="AF15" s="87"/>
      <c r="AG15" s="154">
        <f t="shared" si="14"/>
        <v>0</v>
      </c>
      <c r="AH15" s="88">
        <f t="shared" si="9"/>
        <v>0</v>
      </c>
      <c r="AI15" s="26">
        <f t="shared" si="10"/>
        <v>0</v>
      </c>
      <c r="AK15" s="162">
        <f t="shared" si="15"/>
        <v>0</v>
      </c>
    </row>
    <row r="16" spans="2:37" s="84" customFormat="1" ht="31.5" customHeight="1" thickBot="1" thickTop="1">
      <c r="B16" s="89" t="s">
        <v>20</v>
      </c>
      <c r="C16" s="107">
        <f aca="true" t="shared" si="16" ref="C16:AA16">SUM(C9:C15)</f>
        <v>2121</v>
      </c>
      <c r="D16" s="117">
        <f>C16*100/G16</f>
        <v>48.073436083408886</v>
      </c>
      <c r="E16" s="107">
        <f t="shared" si="16"/>
        <v>2291</v>
      </c>
      <c r="F16" s="117">
        <f>E16*100/G16</f>
        <v>51.926563916591114</v>
      </c>
      <c r="G16" s="107">
        <f t="shared" si="16"/>
        <v>4412</v>
      </c>
      <c r="H16" s="108">
        <f>SUM(H9:H15)</f>
        <v>1</v>
      </c>
      <c r="I16" s="118">
        <f t="shared" si="16"/>
        <v>1251</v>
      </c>
      <c r="J16" s="119">
        <f t="shared" si="2"/>
        <v>58.981612446958984</v>
      </c>
      <c r="K16" s="120">
        <f t="shared" si="16"/>
        <v>1231</v>
      </c>
      <c r="L16" s="121">
        <f t="shared" si="3"/>
        <v>53.73199476211261</v>
      </c>
      <c r="M16" s="120">
        <f t="shared" si="16"/>
        <v>2482</v>
      </c>
      <c r="N16" s="122">
        <f t="shared" si="5"/>
        <v>0.5625566636446057</v>
      </c>
      <c r="O16" s="123">
        <f t="shared" si="16"/>
        <v>22</v>
      </c>
      <c r="P16" s="124">
        <f t="shared" si="16"/>
        <v>71</v>
      </c>
      <c r="Q16" s="124">
        <f t="shared" si="16"/>
        <v>0</v>
      </c>
      <c r="R16" s="125">
        <f t="shared" si="16"/>
        <v>93</v>
      </c>
      <c r="S16" s="126">
        <f t="shared" si="16"/>
        <v>362</v>
      </c>
      <c r="T16" s="127">
        <f t="shared" si="16"/>
        <v>15</v>
      </c>
      <c r="U16" s="149">
        <f t="shared" si="16"/>
        <v>377</v>
      </c>
      <c r="V16" s="126">
        <f>SUM(V9:V15)</f>
        <v>942</v>
      </c>
      <c r="W16" s="127">
        <f>SUM(W9:W15)</f>
        <v>20</v>
      </c>
      <c r="X16" s="146">
        <f>SUM(X9:X15)</f>
        <v>962</v>
      </c>
      <c r="Y16" s="134">
        <f t="shared" si="16"/>
        <v>57</v>
      </c>
      <c r="Z16" s="127">
        <f t="shared" si="16"/>
        <v>1</v>
      </c>
      <c r="AA16" s="128">
        <f t="shared" si="16"/>
        <v>58</v>
      </c>
      <c r="AB16" s="129">
        <f aca="true" t="shared" si="17" ref="AB16:AG16">SUM(AB9:AB15)</f>
        <v>10</v>
      </c>
      <c r="AC16" s="130">
        <f t="shared" si="17"/>
        <v>1</v>
      </c>
      <c r="AD16" s="152">
        <f t="shared" si="17"/>
        <v>11</v>
      </c>
      <c r="AE16" s="129">
        <f t="shared" si="17"/>
        <v>970</v>
      </c>
      <c r="AF16" s="130">
        <f t="shared" si="17"/>
        <v>14</v>
      </c>
      <c r="AG16" s="155">
        <f t="shared" si="17"/>
        <v>984</v>
      </c>
      <c r="AH16" s="131">
        <f t="shared" si="9"/>
        <v>1430</v>
      </c>
      <c r="AI16" s="27">
        <f>SUM(AI9:AI15)</f>
        <v>959</v>
      </c>
      <c r="AJ16" s="132"/>
      <c r="AK16" s="163">
        <f>SUM(AK9:AK15)</f>
        <v>51</v>
      </c>
    </row>
    <row r="18" spans="3:6" ht="12.75">
      <c r="C18" s="20"/>
      <c r="D18" s="20"/>
      <c r="E18" s="20"/>
      <c r="F18" s="20"/>
    </row>
    <row r="19" spans="3:6" ht="12.75">
      <c r="C19" s="20"/>
      <c r="D19" s="20"/>
      <c r="E19" s="20"/>
      <c r="F19" s="20"/>
    </row>
    <row r="20" spans="3:6" ht="12.75">
      <c r="C20" s="20"/>
      <c r="D20" s="20"/>
      <c r="E20" s="20"/>
      <c r="F20" s="20"/>
    </row>
    <row r="21" spans="3:6" ht="12.75">
      <c r="C21" s="20"/>
      <c r="D21" s="20"/>
      <c r="E21" s="20"/>
      <c r="F21" s="20"/>
    </row>
    <row r="22" spans="3:6" ht="12.75">
      <c r="C22" s="20"/>
      <c r="D22" s="20"/>
      <c r="E22" s="20"/>
      <c r="F22" s="20"/>
    </row>
    <row r="23" spans="3:6" ht="12.75">
      <c r="C23" s="20"/>
      <c r="D23" s="20"/>
      <c r="E23" s="20"/>
      <c r="F23" s="20"/>
    </row>
  </sheetData>
  <sheetProtection sheet="1" objects="1" scenarios="1"/>
  <mergeCells count="47">
    <mergeCell ref="V6:V7"/>
    <mergeCell ref="W6:W7"/>
    <mergeCell ref="X6:X7"/>
    <mergeCell ref="F6:F8"/>
    <mergeCell ref="H6:H8"/>
    <mergeCell ref="S6:S7"/>
    <mergeCell ref="T6:T7"/>
    <mergeCell ref="O6:O7"/>
    <mergeCell ref="P6:P7"/>
    <mergeCell ref="Q6:Q7"/>
    <mergeCell ref="I6:I8"/>
    <mergeCell ref="C5:H5"/>
    <mergeCell ref="I5:N5"/>
    <mergeCell ref="N6:N8"/>
    <mergeCell ref="M6:M8"/>
    <mergeCell ref="L6:L8"/>
    <mergeCell ref="K6:K8"/>
    <mergeCell ref="V4:X5"/>
    <mergeCell ref="AI5:AI8"/>
    <mergeCell ref="A5:B5"/>
    <mergeCell ref="A6:A8"/>
    <mergeCell ref="B6:B8"/>
    <mergeCell ref="C6:C8"/>
    <mergeCell ref="E6:E8"/>
    <mergeCell ref="G6:G8"/>
    <mergeCell ref="D6:D8"/>
    <mergeCell ref="J6:J8"/>
    <mergeCell ref="AB6:AB7"/>
    <mergeCell ref="AC6:AC7"/>
    <mergeCell ref="J2:L2"/>
    <mergeCell ref="O5:R5"/>
    <mergeCell ref="R6:R7"/>
    <mergeCell ref="S3:AG3"/>
    <mergeCell ref="S4:U5"/>
    <mergeCell ref="Y4:AA5"/>
    <mergeCell ref="AB4:AD5"/>
    <mergeCell ref="AE4:AG5"/>
    <mergeCell ref="AK5:AK8"/>
    <mergeCell ref="U6:U7"/>
    <mergeCell ref="Y6:Y7"/>
    <mergeCell ref="AF6:AF7"/>
    <mergeCell ref="AE6:AE7"/>
    <mergeCell ref="AD6:AD7"/>
    <mergeCell ref="AA6:AA7"/>
    <mergeCell ref="AH5:AH7"/>
    <mergeCell ref="AG6:AG7"/>
    <mergeCell ref="Z6:Z7"/>
  </mergeCells>
  <printOptions/>
  <pageMargins left="0.1968503937007874" right="0.1968503937007874" top="0.3937007874015748" bottom="0.5905511811023623" header="0.5118110236220472" footer="0.5118110236220472"/>
  <pageSetup horizontalDpi="240" verticalDpi="24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55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251</v>
      </c>
      <c r="C4" s="12" t="s">
        <v>252</v>
      </c>
      <c r="D4" s="12" t="s">
        <v>208</v>
      </c>
      <c r="E4" s="12" t="s">
        <v>253</v>
      </c>
      <c r="F4" s="12" t="s">
        <v>254</v>
      </c>
      <c r="G4" s="12" t="s">
        <v>255</v>
      </c>
      <c r="H4" s="12" t="s">
        <v>256</v>
      </c>
      <c r="I4" s="12" t="s">
        <v>257</v>
      </c>
      <c r="J4" s="12" t="s">
        <v>175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262</v>
      </c>
      <c r="P4" s="12" t="s">
        <v>130</v>
      </c>
      <c r="Q4" s="12" t="s">
        <v>263</v>
      </c>
      <c r="R4" s="12" t="s">
        <v>264</v>
      </c>
      <c r="S4" s="12" t="s">
        <v>265</v>
      </c>
      <c r="T4" s="12" t="s">
        <v>266</v>
      </c>
      <c r="U4" s="12" t="s">
        <v>267</v>
      </c>
      <c r="V4" s="12" t="s">
        <v>268</v>
      </c>
      <c r="W4" s="12" t="s">
        <v>269</v>
      </c>
      <c r="X4" s="12" t="s">
        <v>270</v>
      </c>
      <c r="Y4" s="12" t="s">
        <v>271</v>
      </c>
      <c r="Z4" s="12" t="s">
        <v>272</v>
      </c>
      <c r="AA4" s="7" t="s">
        <v>273</v>
      </c>
      <c r="AB4" s="13" t="s">
        <v>274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>
        <v>2</v>
      </c>
      <c r="L5" s="8"/>
      <c r="M5" s="8"/>
      <c r="N5" s="8"/>
      <c r="O5" s="8"/>
      <c r="P5" s="8"/>
      <c r="Q5" s="8"/>
      <c r="R5" s="8"/>
      <c r="S5" s="8">
        <v>5</v>
      </c>
      <c r="T5" s="8">
        <v>3</v>
      </c>
      <c r="U5" s="8"/>
      <c r="V5" s="8"/>
      <c r="W5" s="8">
        <v>1</v>
      </c>
      <c r="X5" s="8"/>
      <c r="Y5" s="8"/>
      <c r="Z5" s="8"/>
      <c r="AA5" s="8"/>
      <c r="AB5" s="8"/>
      <c r="AC5" s="9">
        <f aca="true" t="shared" si="0" ref="AC5:AC11">SUM(B5:AB5)</f>
        <v>11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>
        <v>7</v>
      </c>
      <c r="L6" s="8"/>
      <c r="M6" s="8"/>
      <c r="N6" s="8"/>
      <c r="O6" s="8"/>
      <c r="P6" s="8"/>
      <c r="Q6" s="8"/>
      <c r="R6" s="8"/>
      <c r="S6" s="8">
        <v>20</v>
      </c>
      <c r="T6" s="8">
        <v>1</v>
      </c>
      <c r="U6" s="8"/>
      <c r="V6" s="8"/>
      <c r="W6" s="8"/>
      <c r="X6" s="8"/>
      <c r="Y6" s="8"/>
      <c r="Z6" s="8"/>
      <c r="AA6" s="8">
        <v>9</v>
      </c>
      <c r="AB6" s="8"/>
      <c r="AC6" s="9">
        <f t="shared" si="0"/>
        <v>37</v>
      </c>
    </row>
    <row r="7" spans="1:29" ht="21" customHeight="1">
      <c r="A7" s="3">
        <v>3</v>
      </c>
      <c r="B7" s="8"/>
      <c r="C7" s="8"/>
      <c r="D7" s="8"/>
      <c r="E7" s="8">
        <v>1</v>
      </c>
      <c r="F7" s="8"/>
      <c r="G7" s="8"/>
      <c r="H7" s="8"/>
      <c r="I7" s="8"/>
      <c r="J7" s="8"/>
      <c r="K7" s="8">
        <v>2</v>
      </c>
      <c r="L7" s="8"/>
      <c r="M7" s="8"/>
      <c r="N7" s="8"/>
      <c r="O7" s="8"/>
      <c r="P7" s="8"/>
      <c r="Q7" s="8"/>
      <c r="R7" s="8"/>
      <c r="S7" s="8">
        <v>14</v>
      </c>
      <c r="T7" s="8">
        <v>1</v>
      </c>
      <c r="U7" s="8"/>
      <c r="V7" s="8"/>
      <c r="W7" s="8"/>
      <c r="X7" s="8"/>
      <c r="Y7" s="8"/>
      <c r="Z7" s="8"/>
      <c r="AA7" s="8"/>
      <c r="AB7" s="8"/>
      <c r="AC7" s="9">
        <f t="shared" si="0"/>
        <v>18</v>
      </c>
    </row>
    <row r="8" spans="1:29" ht="21" customHeight="1">
      <c r="A8" s="3">
        <v>4</v>
      </c>
      <c r="B8" s="8"/>
      <c r="C8" s="8"/>
      <c r="D8" s="8"/>
      <c r="E8" s="8"/>
      <c r="F8" s="8">
        <v>1</v>
      </c>
      <c r="G8" s="8">
        <v>0</v>
      </c>
      <c r="H8" s="8">
        <v>0</v>
      </c>
      <c r="I8" s="8">
        <v>1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8</v>
      </c>
      <c r="P8" s="8">
        <v>0</v>
      </c>
      <c r="Q8" s="8">
        <v>0</v>
      </c>
      <c r="R8" s="8">
        <v>0</v>
      </c>
      <c r="S8" s="8">
        <v>25</v>
      </c>
      <c r="T8" s="8">
        <v>10</v>
      </c>
      <c r="U8" s="8"/>
      <c r="V8" s="8"/>
      <c r="W8" s="8"/>
      <c r="X8" s="8"/>
      <c r="Y8" s="8"/>
      <c r="Z8" s="8"/>
      <c r="AA8" s="8"/>
      <c r="AB8" s="8"/>
      <c r="AC8" s="9">
        <f t="shared" si="0"/>
        <v>47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8"/>
      <c r="P9" s="8"/>
      <c r="Q9" s="8"/>
      <c r="R9" s="8"/>
      <c r="S9" s="8">
        <v>41</v>
      </c>
      <c r="T9" s="8">
        <v>4</v>
      </c>
      <c r="U9" s="8"/>
      <c r="V9" s="8"/>
      <c r="W9" s="8"/>
      <c r="X9" s="8"/>
      <c r="Y9" s="8"/>
      <c r="Z9" s="8"/>
      <c r="AA9" s="8"/>
      <c r="AB9" s="8"/>
      <c r="AC9" s="9">
        <f t="shared" si="0"/>
        <v>46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1</v>
      </c>
      <c r="F12" s="9">
        <f t="shared" si="1"/>
        <v>1</v>
      </c>
      <c r="G12" s="9">
        <f t="shared" si="1"/>
        <v>0</v>
      </c>
      <c r="H12" s="9">
        <f t="shared" si="1"/>
        <v>0</v>
      </c>
      <c r="I12" s="9">
        <f t="shared" si="1"/>
        <v>1</v>
      </c>
      <c r="J12" s="9">
        <f t="shared" si="1"/>
        <v>0</v>
      </c>
      <c r="K12" s="9">
        <f t="shared" si="1"/>
        <v>14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8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105</v>
      </c>
      <c r="T12" s="9">
        <f t="shared" si="1"/>
        <v>19</v>
      </c>
      <c r="U12" s="9">
        <f t="shared" si="1"/>
        <v>0</v>
      </c>
      <c r="V12" s="9">
        <f t="shared" si="1"/>
        <v>0</v>
      </c>
      <c r="W12" s="9">
        <f t="shared" si="1"/>
        <v>1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9</v>
      </c>
      <c r="AB12" s="9">
        <f t="shared" si="1"/>
        <v>0</v>
      </c>
      <c r="AC12" s="9">
        <f t="shared" si="1"/>
        <v>159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56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275</v>
      </c>
      <c r="C4" s="12" t="s">
        <v>146</v>
      </c>
      <c r="D4" s="12" t="s">
        <v>253</v>
      </c>
      <c r="E4" s="12" t="s">
        <v>276</v>
      </c>
      <c r="F4" s="12" t="s">
        <v>277</v>
      </c>
      <c r="G4" s="12" t="s">
        <v>278</v>
      </c>
      <c r="H4" s="12" t="s">
        <v>279</v>
      </c>
      <c r="I4" s="12" t="s">
        <v>280</v>
      </c>
      <c r="J4" s="12" t="s">
        <v>281</v>
      </c>
      <c r="K4" s="12" t="s">
        <v>282</v>
      </c>
      <c r="L4" s="12" t="s">
        <v>283</v>
      </c>
      <c r="M4" s="12" t="s">
        <v>284</v>
      </c>
      <c r="N4" s="12" t="s">
        <v>285</v>
      </c>
      <c r="O4" s="12" t="s">
        <v>175</v>
      </c>
      <c r="P4" s="12" t="s">
        <v>286</v>
      </c>
      <c r="Q4" s="12" t="s">
        <v>287</v>
      </c>
      <c r="R4" s="12" t="s">
        <v>288</v>
      </c>
      <c r="S4" s="12" t="s">
        <v>289</v>
      </c>
      <c r="T4" s="12" t="s">
        <v>290</v>
      </c>
      <c r="U4" s="12" t="s">
        <v>291</v>
      </c>
      <c r="V4" s="12" t="s">
        <v>292</v>
      </c>
      <c r="W4" s="12" t="s">
        <v>293</v>
      </c>
      <c r="X4" s="12" t="s">
        <v>294</v>
      </c>
      <c r="Y4" s="12" t="s">
        <v>295</v>
      </c>
      <c r="Z4" s="12" t="s">
        <v>271</v>
      </c>
      <c r="AA4" s="7" t="s">
        <v>296</v>
      </c>
      <c r="AB4" s="13" t="s">
        <v>297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4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>
        <v>2</v>
      </c>
      <c r="L6" s="8"/>
      <c r="M6" s="8"/>
      <c r="N6" s="8"/>
      <c r="O6" s="8"/>
      <c r="P6" s="8"/>
      <c r="Q6" s="8">
        <v>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5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1</v>
      </c>
      <c r="O7" s="8"/>
      <c r="P7" s="8"/>
      <c r="Q7" s="8">
        <v>11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12</v>
      </c>
    </row>
    <row r="8" spans="1:29" ht="21" customHeight="1">
      <c r="A8" s="3">
        <v>4</v>
      </c>
      <c r="B8" s="8"/>
      <c r="C8" s="8">
        <v>1</v>
      </c>
      <c r="D8" s="8"/>
      <c r="E8" s="8"/>
      <c r="F8" s="8"/>
      <c r="G8" s="8"/>
      <c r="H8" s="8"/>
      <c r="I8" s="8"/>
      <c r="J8" s="8"/>
      <c r="K8" s="8">
        <v>1</v>
      </c>
      <c r="L8" s="8"/>
      <c r="M8" s="8"/>
      <c r="N8" s="8"/>
      <c r="O8" s="8"/>
      <c r="P8" s="8"/>
      <c r="Q8" s="8">
        <v>1</v>
      </c>
      <c r="R8" s="8"/>
      <c r="S8" s="8"/>
      <c r="T8" s="8"/>
      <c r="U8" s="8"/>
      <c r="V8" s="8"/>
      <c r="W8" s="8"/>
      <c r="X8" s="8"/>
      <c r="Y8" s="8">
        <v>1</v>
      </c>
      <c r="Z8" s="8"/>
      <c r="AA8" s="8"/>
      <c r="AB8" s="8"/>
      <c r="AC8" s="9">
        <f t="shared" si="0"/>
        <v>4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2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1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3</v>
      </c>
      <c r="L12" s="9">
        <f t="shared" si="1"/>
        <v>0</v>
      </c>
      <c r="M12" s="9">
        <f t="shared" si="1"/>
        <v>0</v>
      </c>
      <c r="N12" s="9">
        <f t="shared" si="1"/>
        <v>1</v>
      </c>
      <c r="O12" s="9">
        <f t="shared" si="1"/>
        <v>0</v>
      </c>
      <c r="P12" s="9">
        <f t="shared" si="1"/>
        <v>0</v>
      </c>
      <c r="Q12" s="9">
        <f t="shared" si="1"/>
        <v>21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1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27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A9" sqref="AA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57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298</v>
      </c>
      <c r="C4" s="12" t="s">
        <v>299</v>
      </c>
      <c r="D4" s="12" t="s">
        <v>300</v>
      </c>
      <c r="E4" s="12" t="s">
        <v>301</v>
      </c>
      <c r="F4" s="12" t="s">
        <v>302</v>
      </c>
      <c r="G4" s="12" t="s">
        <v>303</v>
      </c>
      <c r="H4" s="12" t="s">
        <v>304</v>
      </c>
      <c r="I4" s="12" t="s">
        <v>175</v>
      </c>
      <c r="J4" s="12" t="s">
        <v>305</v>
      </c>
      <c r="K4" s="12" t="s">
        <v>306</v>
      </c>
      <c r="L4" s="12" t="s">
        <v>307</v>
      </c>
      <c r="M4" s="12" t="s">
        <v>308</v>
      </c>
      <c r="N4" s="12" t="s">
        <v>309</v>
      </c>
      <c r="O4" s="12" t="s">
        <v>310</v>
      </c>
      <c r="P4" s="12" t="s">
        <v>311</v>
      </c>
      <c r="Q4" s="12" t="s">
        <v>312</v>
      </c>
      <c r="R4" s="12" t="s">
        <v>313</v>
      </c>
      <c r="S4" s="12" t="s">
        <v>314</v>
      </c>
      <c r="T4" s="12" t="s">
        <v>315</v>
      </c>
      <c r="U4" s="12" t="s">
        <v>316</v>
      </c>
      <c r="V4" s="12" t="s">
        <v>317</v>
      </c>
      <c r="W4" s="12" t="s">
        <v>318</v>
      </c>
      <c r="X4" s="12" t="s">
        <v>162</v>
      </c>
      <c r="Y4" s="12" t="s">
        <v>319</v>
      </c>
      <c r="Z4" s="12" t="s">
        <v>320</v>
      </c>
      <c r="AA4" s="7" t="s">
        <v>321</v>
      </c>
      <c r="AB4" s="13" t="s">
        <v>322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>
        <v>2</v>
      </c>
      <c r="I5" s="8"/>
      <c r="J5" s="8"/>
      <c r="K5" s="8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4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>
        <v>2</v>
      </c>
      <c r="J6" s="8">
        <v>2</v>
      </c>
      <c r="K6" s="8"/>
      <c r="L6" s="8"/>
      <c r="M6" s="8"/>
      <c r="N6" s="8"/>
      <c r="O6" s="8">
        <v>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10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>
        <v>15</v>
      </c>
      <c r="I7" s="8"/>
      <c r="J7" s="8"/>
      <c r="K7" s="8"/>
      <c r="L7" s="8"/>
      <c r="M7" s="8"/>
      <c r="N7" s="8"/>
      <c r="O7" s="8">
        <v>2</v>
      </c>
      <c r="P7" s="8"/>
      <c r="Q7" s="8"/>
      <c r="R7" s="8">
        <v>1</v>
      </c>
      <c r="S7" s="8"/>
      <c r="T7" s="8"/>
      <c r="U7" s="8"/>
      <c r="V7" s="8"/>
      <c r="W7" s="8"/>
      <c r="X7" s="8"/>
      <c r="Y7" s="8"/>
      <c r="Z7" s="8">
        <v>13</v>
      </c>
      <c r="AA7" s="8"/>
      <c r="AB7" s="8"/>
      <c r="AC7" s="9">
        <f t="shared" si="0"/>
        <v>31</v>
      </c>
    </row>
    <row r="8" spans="1:29" ht="21" customHeight="1">
      <c r="A8" s="3">
        <v>4</v>
      </c>
      <c r="B8" s="8"/>
      <c r="C8" s="8"/>
      <c r="D8" s="8"/>
      <c r="E8" s="8"/>
      <c r="F8" s="8">
        <v>2</v>
      </c>
      <c r="G8" s="8">
        <v>2</v>
      </c>
      <c r="H8" s="8">
        <v>3</v>
      </c>
      <c r="I8" s="8">
        <v>0</v>
      </c>
      <c r="J8" s="8">
        <v>1</v>
      </c>
      <c r="K8" s="8">
        <v>1</v>
      </c>
      <c r="L8" s="8">
        <v>0</v>
      </c>
      <c r="M8" s="8">
        <v>0</v>
      </c>
      <c r="N8" s="8">
        <v>0</v>
      </c>
      <c r="O8" s="8">
        <v>2</v>
      </c>
      <c r="P8" s="8">
        <v>0</v>
      </c>
      <c r="Q8" s="8">
        <v>2</v>
      </c>
      <c r="R8" s="8">
        <v>0</v>
      </c>
      <c r="S8" s="8">
        <v>0</v>
      </c>
      <c r="T8" s="8">
        <v>0</v>
      </c>
      <c r="U8" s="8">
        <v>0</v>
      </c>
      <c r="V8" s="8">
        <v>3</v>
      </c>
      <c r="W8" s="8">
        <v>0</v>
      </c>
      <c r="X8" s="8">
        <v>0</v>
      </c>
      <c r="Y8" s="8">
        <v>0</v>
      </c>
      <c r="Z8" s="8">
        <v>4</v>
      </c>
      <c r="AA8" s="8">
        <v>2</v>
      </c>
      <c r="AB8" s="8"/>
      <c r="AC8" s="9">
        <f t="shared" si="0"/>
        <v>22</v>
      </c>
    </row>
    <row r="9" spans="1:29" ht="21" customHeight="1">
      <c r="A9" s="3">
        <v>5</v>
      </c>
      <c r="B9" s="8">
        <v>2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4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5</v>
      </c>
      <c r="P9" s="8"/>
      <c r="Q9" s="8"/>
      <c r="R9" s="8"/>
      <c r="S9" s="8"/>
      <c r="T9" s="8"/>
      <c r="U9" s="8"/>
      <c r="V9" s="8"/>
      <c r="W9" s="8"/>
      <c r="X9" s="8"/>
      <c r="Y9" s="8"/>
      <c r="Z9" s="8">
        <v>4</v>
      </c>
      <c r="AA9" s="8"/>
      <c r="AB9" s="8"/>
      <c r="AC9" s="9">
        <f t="shared" si="0"/>
        <v>17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2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2</v>
      </c>
      <c r="G12" s="9">
        <f t="shared" si="1"/>
        <v>3</v>
      </c>
      <c r="H12" s="9">
        <f t="shared" si="1"/>
        <v>24</v>
      </c>
      <c r="I12" s="9">
        <f t="shared" si="1"/>
        <v>2</v>
      </c>
      <c r="J12" s="9">
        <f t="shared" si="1"/>
        <v>4</v>
      </c>
      <c r="K12" s="9">
        <f t="shared" si="1"/>
        <v>3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15</v>
      </c>
      <c r="P12" s="9">
        <f t="shared" si="1"/>
        <v>0</v>
      </c>
      <c r="Q12" s="9">
        <f t="shared" si="1"/>
        <v>2</v>
      </c>
      <c r="R12" s="9">
        <f t="shared" si="1"/>
        <v>1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3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21</v>
      </c>
      <c r="AA12" s="9">
        <f t="shared" si="1"/>
        <v>2</v>
      </c>
      <c r="AB12" s="9">
        <f t="shared" si="1"/>
        <v>0</v>
      </c>
      <c r="AC12" s="9">
        <f t="shared" si="1"/>
        <v>84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58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292</v>
      </c>
      <c r="C4" s="12" t="s">
        <v>323</v>
      </c>
      <c r="D4" s="12" t="s">
        <v>324</v>
      </c>
      <c r="E4" s="12" t="s">
        <v>325</v>
      </c>
      <c r="F4" s="12" t="s">
        <v>326</v>
      </c>
      <c r="G4" s="12" t="s">
        <v>152</v>
      </c>
      <c r="H4" s="12" t="s">
        <v>141</v>
      </c>
      <c r="I4" s="12" t="s">
        <v>327</v>
      </c>
      <c r="J4" s="12" t="s">
        <v>328</v>
      </c>
      <c r="K4" s="12" t="s">
        <v>329</v>
      </c>
      <c r="L4" s="12" t="s">
        <v>330</v>
      </c>
      <c r="M4" s="12" t="s">
        <v>331</v>
      </c>
      <c r="N4" s="12" t="s">
        <v>332</v>
      </c>
      <c r="O4" s="12" t="s">
        <v>333</v>
      </c>
      <c r="P4" s="12" t="s">
        <v>160</v>
      </c>
      <c r="Q4" s="12" t="s">
        <v>334</v>
      </c>
      <c r="R4" s="12" t="s">
        <v>335</v>
      </c>
      <c r="S4" s="12" t="s">
        <v>336</v>
      </c>
      <c r="T4" s="12" t="s">
        <v>337</v>
      </c>
      <c r="U4" s="12" t="s">
        <v>338</v>
      </c>
      <c r="V4" s="12" t="s">
        <v>339</v>
      </c>
      <c r="W4" s="12" t="s">
        <v>340</v>
      </c>
      <c r="X4" s="12" t="s">
        <v>341</v>
      </c>
      <c r="Y4" s="12" t="s">
        <v>342</v>
      </c>
      <c r="Z4" s="12" t="s">
        <v>343</v>
      </c>
      <c r="AA4" s="7" t="s">
        <v>344</v>
      </c>
      <c r="AB4" s="13"/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1</v>
      </c>
      <c r="P5" s="8"/>
      <c r="Q5" s="8"/>
      <c r="R5" s="8"/>
      <c r="S5" s="8"/>
      <c r="T5" s="8"/>
      <c r="U5" s="8"/>
      <c r="V5" s="8"/>
      <c r="W5" s="8">
        <v>1</v>
      </c>
      <c r="X5" s="8"/>
      <c r="Y5" s="8"/>
      <c r="Z5" s="8"/>
      <c r="AA5" s="8"/>
      <c r="AB5" s="8"/>
      <c r="AC5" s="9">
        <f aca="true" t="shared" si="0" ref="AC5:AC11">SUM(B5:AB5)</f>
        <v>2</v>
      </c>
    </row>
    <row r="6" spans="1:29" ht="21" customHeight="1">
      <c r="A6" s="3">
        <v>2</v>
      </c>
      <c r="B6" s="8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v>1</v>
      </c>
      <c r="AA7" s="8"/>
      <c r="AB7" s="8"/>
      <c r="AC7" s="9">
        <f t="shared" si="0"/>
        <v>2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1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1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0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1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1</v>
      </c>
      <c r="M12" s="9">
        <f t="shared" si="1"/>
        <v>0</v>
      </c>
      <c r="N12" s="9">
        <f t="shared" si="1"/>
        <v>0</v>
      </c>
      <c r="O12" s="9">
        <f t="shared" si="1"/>
        <v>1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1</v>
      </c>
      <c r="X12" s="9">
        <f t="shared" si="1"/>
        <v>0</v>
      </c>
      <c r="Y12" s="9">
        <f t="shared" si="1"/>
        <v>0</v>
      </c>
      <c r="Z12" s="9">
        <f t="shared" si="1"/>
        <v>1</v>
      </c>
      <c r="AA12" s="9">
        <f t="shared" si="1"/>
        <v>0</v>
      </c>
      <c r="AB12" s="9">
        <f t="shared" si="1"/>
        <v>0</v>
      </c>
      <c r="AC12" s="9">
        <f t="shared" si="1"/>
        <v>5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59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345</v>
      </c>
      <c r="C4" s="12" t="s">
        <v>346</v>
      </c>
      <c r="D4" s="12" t="s">
        <v>347</v>
      </c>
      <c r="E4" s="12" t="s">
        <v>348</v>
      </c>
      <c r="F4" s="12" t="s">
        <v>349</v>
      </c>
      <c r="G4" s="12" t="s">
        <v>350</v>
      </c>
      <c r="H4" s="12" t="s">
        <v>351</v>
      </c>
      <c r="I4" s="12" t="s">
        <v>352</v>
      </c>
      <c r="J4" s="12" t="s">
        <v>353</v>
      </c>
      <c r="K4" s="12" t="s">
        <v>354</v>
      </c>
      <c r="L4" s="12" t="s">
        <v>175</v>
      </c>
      <c r="M4" s="12" t="s">
        <v>109</v>
      </c>
      <c r="N4" s="12" t="s">
        <v>355</v>
      </c>
      <c r="O4" s="12" t="s">
        <v>356</v>
      </c>
      <c r="P4" s="12" t="s">
        <v>357</v>
      </c>
      <c r="Q4" s="12" t="s">
        <v>358</v>
      </c>
      <c r="R4" s="12" t="s">
        <v>359</v>
      </c>
      <c r="S4" s="12" t="s">
        <v>360</v>
      </c>
      <c r="T4" s="12" t="s">
        <v>361</v>
      </c>
      <c r="U4" s="12" t="s">
        <v>268</v>
      </c>
      <c r="V4" s="12" t="s">
        <v>362</v>
      </c>
      <c r="W4" s="12" t="s">
        <v>363</v>
      </c>
      <c r="X4" s="12" t="s">
        <v>364</v>
      </c>
      <c r="Y4" s="12" t="s">
        <v>365</v>
      </c>
      <c r="Z4" s="12" t="s">
        <v>140</v>
      </c>
      <c r="AA4" s="7" t="s">
        <v>366</v>
      </c>
      <c r="AB4" s="13" t="s">
        <v>367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4</v>
      </c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/>
      <c r="Z6" s="8"/>
      <c r="AA6" s="8"/>
      <c r="AB6" s="8"/>
      <c r="AC6" s="9">
        <f t="shared" si="0"/>
        <v>5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2</v>
      </c>
    </row>
    <row r="8" spans="1:29" ht="21" customHeight="1">
      <c r="A8" s="3">
        <v>4</v>
      </c>
      <c r="B8" s="8"/>
      <c r="C8" s="8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2</v>
      </c>
    </row>
    <row r="9" spans="1:29" ht="21" customHeight="1">
      <c r="A9" s="3">
        <v>5</v>
      </c>
      <c r="B9" s="8"/>
      <c r="C9" s="8"/>
      <c r="D9" s="8"/>
      <c r="E9" s="8"/>
      <c r="F9" s="8">
        <v>1</v>
      </c>
      <c r="G9" s="8"/>
      <c r="H9" s="8"/>
      <c r="I9" s="8"/>
      <c r="J9" s="8"/>
      <c r="K9" s="8"/>
      <c r="L9" s="8"/>
      <c r="M9" s="8"/>
      <c r="N9" s="8">
        <v>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3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2</v>
      </c>
      <c r="D12" s="9">
        <f t="shared" si="1"/>
        <v>0</v>
      </c>
      <c r="E12" s="9">
        <f t="shared" si="1"/>
        <v>0</v>
      </c>
      <c r="F12" s="9">
        <f t="shared" si="1"/>
        <v>1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8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1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12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60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368</v>
      </c>
      <c r="C4" s="12" t="s">
        <v>369</v>
      </c>
      <c r="D4" s="12" t="s">
        <v>370</v>
      </c>
      <c r="E4" s="12" t="s">
        <v>212</v>
      </c>
      <c r="F4" s="12" t="s">
        <v>371</v>
      </c>
      <c r="G4" s="12" t="s">
        <v>372</v>
      </c>
      <c r="H4" s="12" t="s">
        <v>323</v>
      </c>
      <c r="I4" s="12" t="s">
        <v>373</v>
      </c>
      <c r="J4" s="12" t="s">
        <v>276</v>
      </c>
      <c r="K4" s="12" t="s">
        <v>374</v>
      </c>
      <c r="L4" s="12" t="s">
        <v>375</v>
      </c>
      <c r="M4" s="12" t="s">
        <v>376</v>
      </c>
      <c r="N4" s="12" t="s">
        <v>377</v>
      </c>
      <c r="O4" s="12" t="s">
        <v>378</v>
      </c>
      <c r="P4" s="12" t="s">
        <v>379</v>
      </c>
      <c r="Q4" s="12" t="s">
        <v>380</v>
      </c>
      <c r="R4" s="12" t="s">
        <v>381</v>
      </c>
      <c r="S4" s="12" t="s">
        <v>382</v>
      </c>
      <c r="T4" s="12" t="s">
        <v>383</v>
      </c>
      <c r="U4" s="12" t="s">
        <v>384</v>
      </c>
      <c r="V4" s="12" t="s">
        <v>107</v>
      </c>
      <c r="W4" s="12" t="s">
        <v>385</v>
      </c>
      <c r="X4" s="12" t="s">
        <v>386</v>
      </c>
      <c r="Y4" s="12" t="s">
        <v>387</v>
      </c>
      <c r="Z4" s="12" t="s">
        <v>388</v>
      </c>
      <c r="AA4" s="7" t="s">
        <v>234</v>
      </c>
      <c r="AB4" s="13" t="s">
        <v>389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>
        <v>2</v>
      </c>
      <c r="X6" s="8"/>
      <c r="Y6" s="8"/>
      <c r="Z6" s="8"/>
      <c r="AA6" s="8"/>
      <c r="AB6" s="8"/>
      <c r="AC6" s="9">
        <f t="shared" si="0"/>
        <v>3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0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1</v>
      </c>
      <c r="X9" s="8"/>
      <c r="Y9" s="8"/>
      <c r="Z9" s="8"/>
      <c r="AA9" s="8"/>
      <c r="AB9" s="8"/>
      <c r="AC9" s="9">
        <f t="shared" si="0"/>
        <v>1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1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3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4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61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390</v>
      </c>
      <c r="C4" s="12" t="s">
        <v>391</v>
      </c>
      <c r="D4" s="12" t="s">
        <v>392</v>
      </c>
      <c r="E4" s="12" t="s">
        <v>393</v>
      </c>
      <c r="F4" s="12" t="s">
        <v>394</v>
      </c>
      <c r="G4" s="12" t="s">
        <v>395</v>
      </c>
      <c r="H4" s="12" t="s">
        <v>90</v>
      </c>
      <c r="I4" s="12" t="s">
        <v>396</v>
      </c>
      <c r="J4" s="12" t="s">
        <v>205</v>
      </c>
      <c r="K4" s="12" t="s">
        <v>175</v>
      </c>
      <c r="L4" s="12" t="s">
        <v>397</v>
      </c>
      <c r="M4" s="12" t="s">
        <v>398</v>
      </c>
      <c r="N4" s="12" t="s">
        <v>119</v>
      </c>
      <c r="O4" s="12" t="s">
        <v>224</v>
      </c>
      <c r="P4" s="12" t="s">
        <v>399</v>
      </c>
      <c r="Q4" s="12" t="s">
        <v>400</v>
      </c>
      <c r="R4" s="12" t="s">
        <v>401</v>
      </c>
      <c r="S4" s="12" t="s">
        <v>402</v>
      </c>
      <c r="T4" s="12" t="s">
        <v>403</v>
      </c>
      <c r="U4" s="12" t="s">
        <v>361</v>
      </c>
      <c r="V4" s="12" t="s">
        <v>404</v>
      </c>
      <c r="W4" s="12" t="s">
        <v>405</v>
      </c>
      <c r="X4" s="12" t="s">
        <v>406</v>
      </c>
      <c r="Y4" s="12" t="s">
        <v>407</v>
      </c>
      <c r="Z4" s="12" t="s">
        <v>408</v>
      </c>
      <c r="AA4" s="7" t="s">
        <v>409</v>
      </c>
      <c r="AB4" s="13" t="s">
        <v>410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/>
      <c r="C8" s="8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8"/>
      <c r="X8" s="8"/>
      <c r="Y8" s="8"/>
      <c r="Z8" s="8"/>
      <c r="AA8" s="8"/>
      <c r="AB8" s="8"/>
      <c r="AC8" s="9">
        <f t="shared" si="0"/>
        <v>3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0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2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1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3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62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408</v>
      </c>
      <c r="C4" s="12" t="s">
        <v>411</v>
      </c>
      <c r="D4" s="12" t="s">
        <v>231</v>
      </c>
      <c r="E4" s="12" t="s">
        <v>412</v>
      </c>
      <c r="F4" s="12" t="s">
        <v>413</v>
      </c>
      <c r="G4" s="12" t="s">
        <v>414</v>
      </c>
      <c r="H4" s="12" t="s">
        <v>415</v>
      </c>
      <c r="I4" s="12" t="s">
        <v>416</v>
      </c>
      <c r="J4" s="12" t="s">
        <v>417</v>
      </c>
      <c r="K4" s="12" t="s">
        <v>418</v>
      </c>
      <c r="L4" s="12" t="s">
        <v>244</v>
      </c>
      <c r="M4" s="12" t="s">
        <v>419</v>
      </c>
      <c r="N4" s="12" t="s">
        <v>175</v>
      </c>
      <c r="O4" s="12" t="s">
        <v>109</v>
      </c>
      <c r="P4" s="12" t="s">
        <v>420</v>
      </c>
      <c r="Q4" s="12" t="s">
        <v>421</v>
      </c>
      <c r="R4" s="12" t="s">
        <v>422</v>
      </c>
      <c r="S4" s="12" t="s">
        <v>423</v>
      </c>
      <c r="T4" s="12" t="s">
        <v>128</v>
      </c>
      <c r="U4" s="12" t="s">
        <v>424</v>
      </c>
      <c r="V4" s="12" t="s">
        <v>425</v>
      </c>
      <c r="W4" s="12" t="s">
        <v>426</v>
      </c>
      <c r="X4" s="12" t="s">
        <v>427</v>
      </c>
      <c r="Y4" s="12" t="s">
        <v>428</v>
      </c>
      <c r="Z4" s="12" t="s">
        <v>429</v>
      </c>
      <c r="AA4" s="7" t="s">
        <v>430</v>
      </c>
      <c r="AB4" s="13" t="s">
        <v>431</v>
      </c>
      <c r="AC4" s="296"/>
    </row>
    <row r="5" spans="1:29" ht="21" customHeight="1">
      <c r="A5" s="3">
        <v>1</v>
      </c>
      <c r="B5" s="8"/>
      <c r="C5" s="8">
        <v>2</v>
      </c>
      <c r="D5" s="8">
        <v>4</v>
      </c>
      <c r="E5" s="8"/>
      <c r="F5" s="8"/>
      <c r="G5" s="8"/>
      <c r="H5" s="8">
        <v>4</v>
      </c>
      <c r="I5" s="8"/>
      <c r="J5" s="8">
        <v>10</v>
      </c>
      <c r="K5" s="8"/>
      <c r="L5" s="8"/>
      <c r="M5" s="8"/>
      <c r="N5" s="8">
        <v>1</v>
      </c>
      <c r="O5" s="8"/>
      <c r="P5" s="8"/>
      <c r="Q5" s="8"/>
      <c r="R5" s="8"/>
      <c r="S5" s="8"/>
      <c r="T5" s="8"/>
      <c r="U5" s="8"/>
      <c r="V5" s="8">
        <v>17</v>
      </c>
      <c r="W5" s="8"/>
      <c r="X5" s="8"/>
      <c r="Y5" s="8"/>
      <c r="Z5" s="8"/>
      <c r="AA5" s="8"/>
      <c r="AB5" s="8"/>
      <c r="AC5" s="9">
        <f aca="true" t="shared" si="0" ref="AC5:AC11">SUM(B5:AB5)</f>
        <v>38</v>
      </c>
    </row>
    <row r="6" spans="1:29" ht="21" customHeight="1">
      <c r="A6" s="3">
        <v>2</v>
      </c>
      <c r="B6" s="8"/>
      <c r="C6" s="8">
        <v>1</v>
      </c>
      <c r="D6" s="8">
        <v>7</v>
      </c>
      <c r="E6" s="8">
        <v>0</v>
      </c>
      <c r="F6" s="8">
        <v>0</v>
      </c>
      <c r="G6" s="8">
        <v>0</v>
      </c>
      <c r="H6" s="8">
        <v>7</v>
      </c>
      <c r="I6" s="8">
        <v>0</v>
      </c>
      <c r="J6" s="8">
        <v>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/>
      <c r="T6" s="8"/>
      <c r="U6" s="8"/>
      <c r="V6" s="8">
        <v>9</v>
      </c>
      <c r="W6" s="8"/>
      <c r="X6" s="8"/>
      <c r="Y6" s="8"/>
      <c r="Z6" s="8"/>
      <c r="AA6" s="8"/>
      <c r="AB6" s="8"/>
      <c r="AC6" s="9">
        <f t="shared" si="0"/>
        <v>31</v>
      </c>
    </row>
    <row r="7" spans="1:29" ht="21" customHeight="1">
      <c r="A7" s="3">
        <v>3</v>
      </c>
      <c r="B7" s="8">
        <v>2</v>
      </c>
      <c r="C7" s="8">
        <v>0</v>
      </c>
      <c r="D7" s="8">
        <v>6</v>
      </c>
      <c r="E7" s="8">
        <v>0</v>
      </c>
      <c r="F7" s="8">
        <v>0</v>
      </c>
      <c r="G7" s="8">
        <v>0</v>
      </c>
      <c r="H7" s="8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/>
      <c r="X7" s="8"/>
      <c r="Y7" s="8"/>
      <c r="Z7" s="8">
        <v>1</v>
      </c>
      <c r="AA7" s="8"/>
      <c r="AB7" s="8"/>
      <c r="AC7" s="9">
        <f t="shared" si="0"/>
        <v>20</v>
      </c>
    </row>
    <row r="8" spans="1:29" ht="21" customHeight="1">
      <c r="A8" s="3">
        <v>4</v>
      </c>
      <c r="B8" s="8">
        <v>2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12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26</v>
      </c>
      <c r="W8" s="8"/>
      <c r="X8" s="8"/>
      <c r="Y8" s="8"/>
      <c r="Z8" s="8"/>
      <c r="AA8" s="8"/>
      <c r="AB8" s="8"/>
      <c r="AC8" s="9">
        <f t="shared" si="0"/>
        <v>44</v>
      </c>
    </row>
    <row r="9" spans="1:29" ht="21" customHeight="1">
      <c r="A9" s="3">
        <v>5</v>
      </c>
      <c r="B9" s="8"/>
      <c r="C9" s="8"/>
      <c r="D9" s="8">
        <v>5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16</v>
      </c>
      <c r="W9" s="8"/>
      <c r="X9" s="8"/>
      <c r="Y9" s="8"/>
      <c r="Z9" s="8"/>
      <c r="AA9" s="8"/>
      <c r="AB9" s="8"/>
      <c r="AC9" s="9">
        <f t="shared" si="0"/>
        <v>29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4</v>
      </c>
      <c r="C12" s="9">
        <f aca="true" t="shared" si="1" ref="C12:AC12">SUM(C5:C11)</f>
        <v>3</v>
      </c>
      <c r="D12" s="9">
        <f t="shared" si="1"/>
        <v>23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20</v>
      </c>
      <c r="I12" s="9">
        <f t="shared" si="1"/>
        <v>0</v>
      </c>
      <c r="J12" s="9">
        <f t="shared" si="1"/>
        <v>33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1</v>
      </c>
      <c r="O12" s="9">
        <f t="shared" si="1"/>
        <v>0</v>
      </c>
      <c r="P12" s="9">
        <f t="shared" si="1"/>
        <v>2</v>
      </c>
      <c r="Q12" s="9">
        <f t="shared" si="1"/>
        <v>1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74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1</v>
      </c>
      <c r="AA12" s="9">
        <f t="shared" si="1"/>
        <v>0</v>
      </c>
      <c r="AB12" s="9">
        <f t="shared" si="1"/>
        <v>0</v>
      </c>
      <c r="AC12" s="9">
        <f t="shared" si="1"/>
        <v>162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63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432</v>
      </c>
      <c r="C4" s="12" t="s">
        <v>433</v>
      </c>
      <c r="D4" s="12" t="s">
        <v>434</v>
      </c>
      <c r="E4" s="12" t="s">
        <v>435</v>
      </c>
      <c r="F4" s="12" t="s">
        <v>350</v>
      </c>
      <c r="G4" s="12" t="s">
        <v>436</v>
      </c>
      <c r="H4" s="12" t="s">
        <v>170</v>
      </c>
      <c r="I4" s="12" t="s">
        <v>437</v>
      </c>
      <c r="J4" s="12" t="s">
        <v>438</v>
      </c>
      <c r="K4" s="12" t="s">
        <v>439</v>
      </c>
      <c r="L4" s="12" t="s">
        <v>440</v>
      </c>
      <c r="M4" s="12" t="s">
        <v>175</v>
      </c>
      <c r="N4" s="12" t="s">
        <v>441</v>
      </c>
      <c r="O4" s="12" t="s">
        <v>442</v>
      </c>
      <c r="P4" s="12" t="s">
        <v>443</v>
      </c>
      <c r="Q4" s="12" t="s">
        <v>444</v>
      </c>
      <c r="R4" s="12" t="s">
        <v>445</v>
      </c>
      <c r="S4" s="12" t="s">
        <v>446</v>
      </c>
      <c r="T4" s="12" t="s">
        <v>447</v>
      </c>
      <c r="U4" s="12" t="s">
        <v>313</v>
      </c>
      <c r="V4" s="12" t="s">
        <v>362</v>
      </c>
      <c r="W4" s="12" t="s">
        <v>448</v>
      </c>
      <c r="X4" s="12" t="s">
        <v>449</v>
      </c>
      <c r="Y4" s="12" t="s">
        <v>406</v>
      </c>
      <c r="Z4" s="12" t="s">
        <v>450</v>
      </c>
      <c r="AA4" s="7" t="s">
        <v>451</v>
      </c>
      <c r="AB4" s="13" t="s">
        <v>452</v>
      </c>
      <c r="AC4" s="296"/>
    </row>
    <row r="5" spans="1:29" ht="21" customHeight="1">
      <c r="A5" s="3">
        <v>1</v>
      </c>
      <c r="B5" s="8"/>
      <c r="C5" s="8"/>
      <c r="D5" s="8"/>
      <c r="E5" s="8"/>
      <c r="F5" s="8">
        <v>6</v>
      </c>
      <c r="G5" s="8"/>
      <c r="H5" s="8"/>
      <c r="I5" s="8"/>
      <c r="J5" s="8"/>
      <c r="K5" s="8"/>
      <c r="L5" s="8"/>
      <c r="M5" s="8"/>
      <c r="N5" s="8">
        <v>2</v>
      </c>
      <c r="O5" s="8"/>
      <c r="P5" s="8">
        <v>2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10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2</v>
      </c>
      <c r="O6" s="8"/>
      <c r="P6" s="8"/>
      <c r="Q6" s="8"/>
      <c r="R6" s="8"/>
      <c r="S6" s="8"/>
      <c r="T6" s="8"/>
      <c r="U6" s="8"/>
      <c r="V6" s="8"/>
      <c r="W6" s="8"/>
      <c r="X6" s="8"/>
      <c r="Y6" s="8">
        <v>7</v>
      </c>
      <c r="Z6" s="8"/>
      <c r="AA6" s="8"/>
      <c r="AB6" s="8"/>
      <c r="AC6" s="9">
        <f t="shared" si="0"/>
        <v>9</v>
      </c>
    </row>
    <row r="7" spans="1:29" ht="21" customHeight="1">
      <c r="A7" s="3">
        <v>3</v>
      </c>
      <c r="B7" s="8"/>
      <c r="C7" s="8"/>
      <c r="D7" s="8"/>
      <c r="E7" s="8"/>
      <c r="F7" s="8">
        <v>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3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</v>
      </c>
      <c r="Z8" s="8"/>
      <c r="AA8" s="8"/>
      <c r="AB8" s="8"/>
      <c r="AC8" s="9">
        <f t="shared" si="0"/>
        <v>3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2</v>
      </c>
      <c r="X9" s="8">
        <v>0</v>
      </c>
      <c r="Y9" s="8">
        <v>1</v>
      </c>
      <c r="Z9" s="8"/>
      <c r="AA9" s="8"/>
      <c r="AB9" s="8"/>
      <c r="AC9" s="9">
        <f t="shared" si="0"/>
        <v>3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8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4</v>
      </c>
      <c r="O12" s="9">
        <f t="shared" si="1"/>
        <v>0</v>
      </c>
      <c r="P12" s="9">
        <f t="shared" si="1"/>
        <v>2</v>
      </c>
      <c r="Q12" s="9">
        <f t="shared" si="1"/>
        <v>0</v>
      </c>
      <c r="R12" s="9">
        <f t="shared" si="1"/>
        <v>1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2</v>
      </c>
      <c r="X12" s="9">
        <f t="shared" si="1"/>
        <v>0</v>
      </c>
      <c r="Y12" s="9">
        <f t="shared" si="1"/>
        <v>11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28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B9" sqref="AB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64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453</v>
      </c>
      <c r="C4" s="12" t="s">
        <v>146</v>
      </c>
      <c r="D4" s="12" t="s">
        <v>454</v>
      </c>
      <c r="E4" s="12" t="s">
        <v>455</v>
      </c>
      <c r="F4" s="12" t="s">
        <v>456</v>
      </c>
      <c r="G4" s="12" t="s">
        <v>457</v>
      </c>
      <c r="H4" s="12" t="s">
        <v>458</v>
      </c>
      <c r="I4" s="12" t="s">
        <v>350</v>
      </c>
      <c r="J4" s="12" t="s">
        <v>459</v>
      </c>
      <c r="K4" s="12" t="s">
        <v>460</v>
      </c>
      <c r="L4" s="12" t="s">
        <v>461</v>
      </c>
      <c r="M4" s="12" t="s">
        <v>462</v>
      </c>
      <c r="N4" s="12" t="s">
        <v>463</v>
      </c>
      <c r="O4" s="12" t="s">
        <v>141</v>
      </c>
      <c r="P4" s="12" t="s">
        <v>464</v>
      </c>
      <c r="Q4" s="12" t="s">
        <v>175</v>
      </c>
      <c r="R4" s="12" t="s">
        <v>465</v>
      </c>
      <c r="S4" s="12" t="s">
        <v>466</v>
      </c>
      <c r="T4" s="12" t="s">
        <v>412</v>
      </c>
      <c r="U4" s="12" t="s">
        <v>467</v>
      </c>
      <c r="V4" s="12" t="s">
        <v>468</v>
      </c>
      <c r="W4" s="12" t="s">
        <v>469</v>
      </c>
      <c r="X4" s="12" t="s">
        <v>470</v>
      </c>
      <c r="Y4" s="12" t="s">
        <v>471</v>
      </c>
      <c r="Z4" s="12" t="s">
        <v>472</v>
      </c>
      <c r="AA4" s="7" t="s">
        <v>473</v>
      </c>
      <c r="AB4" s="13" t="s">
        <v>474</v>
      </c>
      <c r="AC4" s="296"/>
    </row>
    <row r="5" spans="1:29" ht="21" customHeight="1">
      <c r="A5" s="3">
        <v>1</v>
      </c>
      <c r="B5" s="8"/>
      <c r="C5" s="8">
        <v>15</v>
      </c>
      <c r="D5" s="8"/>
      <c r="E5" s="8">
        <v>1</v>
      </c>
      <c r="F5" s="8"/>
      <c r="G5" s="8"/>
      <c r="H5" s="8">
        <v>18</v>
      </c>
      <c r="I5" s="8">
        <v>7</v>
      </c>
      <c r="J5" s="8">
        <v>56</v>
      </c>
      <c r="K5" s="8">
        <v>13</v>
      </c>
      <c r="L5" s="8">
        <v>5</v>
      </c>
      <c r="M5" s="8">
        <v>1</v>
      </c>
      <c r="N5" s="8">
        <v>5</v>
      </c>
      <c r="O5" s="8">
        <v>7</v>
      </c>
      <c r="P5" s="8">
        <v>6</v>
      </c>
      <c r="Q5" s="8">
        <v>0</v>
      </c>
      <c r="R5" s="8">
        <v>3</v>
      </c>
      <c r="S5" s="8">
        <v>0</v>
      </c>
      <c r="T5" s="8">
        <v>3</v>
      </c>
      <c r="U5" s="8">
        <v>0</v>
      </c>
      <c r="V5" s="8">
        <v>2</v>
      </c>
      <c r="W5" s="8">
        <v>0</v>
      </c>
      <c r="X5" s="8">
        <v>7</v>
      </c>
      <c r="Y5" s="8">
        <v>0</v>
      </c>
      <c r="Z5" s="8"/>
      <c r="AA5" s="8"/>
      <c r="AB5" s="8"/>
      <c r="AC5" s="9">
        <f aca="true" t="shared" si="0" ref="AC5:AC11">SUM(B5:AB5)</f>
        <v>149</v>
      </c>
    </row>
    <row r="6" spans="1:29" ht="21" customHeight="1">
      <c r="A6" s="3">
        <v>2</v>
      </c>
      <c r="B6" s="8">
        <v>0</v>
      </c>
      <c r="C6" s="8">
        <v>11</v>
      </c>
      <c r="D6" s="8">
        <v>1</v>
      </c>
      <c r="E6" s="8">
        <v>0</v>
      </c>
      <c r="F6" s="8">
        <v>0</v>
      </c>
      <c r="G6" s="8">
        <v>0</v>
      </c>
      <c r="H6" s="8">
        <v>10</v>
      </c>
      <c r="I6" s="8">
        <v>5</v>
      </c>
      <c r="J6" s="8">
        <v>145</v>
      </c>
      <c r="K6" s="8">
        <v>30</v>
      </c>
      <c r="L6" s="8">
        <v>1</v>
      </c>
      <c r="M6" s="8">
        <v>18</v>
      </c>
      <c r="N6" s="8">
        <v>7</v>
      </c>
      <c r="O6" s="8">
        <v>10</v>
      </c>
      <c r="P6" s="8">
        <v>2</v>
      </c>
      <c r="Q6" s="8">
        <v>0</v>
      </c>
      <c r="R6" s="8">
        <v>9</v>
      </c>
      <c r="S6" s="8">
        <v>0</v>
      </c>
      <c r="T6" s="8">
        <v>5</v>
      </c>
      <c r="U6" s="8">
        <v>2</v>
      </c>
      <c r="V6" s="8">
        <v>10</v>
      </c>
      <c r="W6" s="8">
        <v>1</v>
      </c>
      <c r="X6" s="8">
        <v>30</v>
      </c>
      <c r="Y6" s="8"/>
      <c r="Z6" s="8"/>
      <c r="AA6" s="8"/>
      <c r="AB6" s="8"/>
      <c r="AC6" s="9">
        <f t="shared" si="0"/>
        <v>297</v>
      </c>
    </row>
    <row r="7" spans="1:29" ht="21" customHeight="1">
      <c r="A7" s="3">
        <v>3</v>
      </c>
      <c r="B7" s="8">
        <v>1</v>
      </c>
      <c r="C7" s="8">
        <v>25</v>
      </c>
      <c r="D7" s="8">
        <v>0</v>
      </c>
      <c r="E7" s="8">
        <v>0</v>
      </c>
      <c r="F7" s="8">
        <v>0</v>
      </c>
      <c r="G7" s="8">
        <v>0</v>
      </c>
      <c r="H7" s="8">
        <v>9</v>
      </c>
      <c r="I7" s="8">
        <v>15</v>
      </c>
      <c r="J7" s="8">
        <v>86</v>
      </c>
      <c r="K7" s="8">
        <v>19</v>
      </c>
      <c r="L7" s="8">
        <v>2</v>
      </c>
      <c r="M7" s="8">
        <v>5</v>
      </c>
      <c r="N7" s="8">
        <v>3</v>
      </c>
      <c r="O7" s="8">
        <v>11</v>
      </c>
      <c r="P7" s="8">
        <v>0</v>
      </c>
      <c r="Q7" s="8">
        <v>0</v>
      </c>
      <c r="R7" s="8">
        <v>5</v>
      </c>
      <c r="S7" s="8">
        <v>0</v>
      </c>
      <c r="T7" s="8">
        <v>3</v>
      </c>
      <c r="U7" s="8">
        <v>0</v>
      </c>
      <c r="V7" s="8">
        <v>9</v>
      </c>
      <c r="W7" s="8">
        <v>4</v>
      </c>
      <c r="X7" s="8">
        <v>17</v>
      </c>
      <c r="Y7" s="8">
        <v>1</v>
      </c>
      <c r="Z7" s="8"/>
      <c r="AA7" s="8"/>
      <c r="AB7" s="8"/>
      <c r="AC7" s="9">
        <f t="shared" si="0"/>
        <v>215</v>
      </c>
    </row>
    <row r="8" spans="1:29" ht="21" customHeight="1">
      <c r="A8" s="3">
        <v>4</v>
      </c>
      <c r="B8" s="8">
        <v>0</v>
      </c>
      <c r="C8" s="8">
        <v>25</v>
      </c>
      <c r="D8" s="8">
        <v>0</v>
      </c>
      <c r="E8" s="8">
        <v>0</v>
      </c>
      <c r="F8" s="8">
        <v>0</v>
      </c>
      <c r="G8" s="8">
        <v>0</v>
      </c>
      <c r="H8" s="8">
        <v>14</v>
      </c>
      <c r="I8" s="8">
        <v>13</v>
      </c>
      <c r="J8" s="8">
        <v>53</v>
      </c>
      <c r="K8" s="8">
        <v>12</v>
      </c>
      <c r="L8" s="8">
        <v>5</v>
      </c>
      <c r="M8" s="8">
        <v>5</v>
      </c>
      <c r="N8" s="8">
        <v>9</v>
      </c>
      <c r="O8" s="8">
        <v>3</v>
      </c>
      <c r="P8" s="8">
        <v>7</v>
      </c>
      <c r="Q8" s="8">
        <v>0</v>
      </c>
      <c r="R8" s="8">
        <v>2</v>
      </c>
      <c r="S8" s="8">
        <v>0</v>
      </c>
      <c r="T8" s="8">
        <v>9</v>
      </c>
      <c r="U8" s="8">
        <v>3</v>
      </c>
      <c r="V8" s="8">
        <v>4</v>
      </c>
      <c r="W8" s="8">
        <v>2</v>
      </c>
      <c r="X8" s="8">
        <v>7</v>
      </c>
      <c r="Y8" s="8">
        <v>0</v>
      </c>
      <c r="Z8" s="8">
        <v>3</v>
      </c>
      <c r="AA8" s="8"/>
      <c r="AB8" s="8"/>
      <c r="AC8" s="9">
        <f t="shared" si="0"/>
        <v>176</v>
      </c>
    </row>
    <row r="9" spans="1:29" ht="21" customHeight="1">
      <c r="A9" s="3">
        <v>5</v>
      </c>
      <c r="B9" s="8">
        <v>0</v>
      </c>
      <c r="C9" s="8">
        <v>8</v>
      </c>
      <c r="D9" s="8">
        <v>0</v>
      </c>
      <c r="E9" s="8">
        <v>0</v>
      </c>
      <c r="F9" s="8">
        <v>0</v>
      </c>
      <c r="G9" s="8">
        <v>0</v>
      </c>
      <c r="H9" s="8">
        <v>7</v>
      </c>
      <c r="I9" s="8">
        <v>3</v>
      </c>
      <c r="J9" s="8">
        <v>73</v>
      </c>
      <c r="K9" s="8">
        <v>16</v>
      </c>
      <c r="L9" s="8">
        <v>1</v>
      </c>
      <c r="M9" s="8">
        <v>16</v>
      </c>
      <c r="N9" s="8">
        <v>6</v>
      </c>
      <c r="O9" s="8">
        <v>13</v>
      </c>
      <c r="P9" s="8">
        <v>1</v>
      </c>
      <c r="Q9" s="8">
        <v>0</v>
      </c>
      <c r="R9" s="8">
        <v>6</v>
      </c>
      <c r="S9" s="8">
        <v>0</v>
      </c>
      <c r="T9" s="8">
        <v>13</v>
      </c>
      <c r="U9" s="8">
        <v>0</v>
      </c>
      <c r="V9" s="8">
        <v>1</v>
      </c>
      <c r="W9" s="8">
        <v>0</v>
      </c>
      <c r="X9" s="8">
        <v>7</v>
      </c>
      <c r="Y9" s="8">
        <v>1</v>
      </c>
      <c r="Z9" s="8">
        <v>1</v>
      </c>
      <c r="AA9" s="8"/>
      <c r="AB9" s="8"/>
      <c r="AC9" s="9">
        <f t="shared" si="0"/>
        <v>173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1</v>
      </c>
      <c r="C12" s="9">
        <f aca="true" t="shared" si="1" ref="C12:AC12">SUM(C5:C11)</f>
        <v>84</v>
      </c>
      <c r="D12" s="9">
        <f t="shared" si="1"/>
        <v>1</v>
      </c>
      <c r="E12" s="9">
        <f t="shared" si="1"/>
        <v>1</v>
      </c>
      <c r="F12" s="9">
        <f t="shared" si="1"/>
        <v>0</v>
      </c>
      <c r="G12" s="9">
        <f t="shared" si="1"/>
        <v>0</v>
      </c>
      <c r="H12" s="9">
        <f t="shared" si="1"/>
        <v>58</v>
      </c>
      <c r="I12" s="9">
        <f t="shared" si="1"/>
        <v>43</v>
      </c>
      <c r="J12" s="9">
        <f t="shared" si="1"/>
        <v>413</v>
      </c>
      <c r="K12" s="9">
        <f t="shared" si="1"/>
        <v>90</v>
      </c>
      <c r="L12" s="9">
        <f t="shared" si="1"/>
        <v>14</v>
      </c>
      <c r="M12" s="9">
        <f t="shared" si="1"/>
        <v>45</v>
      </c>
      <c r="N12" s="9">
        <f t="shared" si="1"/>
        <v>30</v>
      </c>
      <c r="O12" s="9">
        <f t="shared" si="1"/>
        <v>44</v>
      </c>
      <c r="P12" s="9">
        <f t="shared" si="1"/>
        <v>16</v>
      </c>
      <c r="Q12" s="9">
        <f t="shared" si="1"/>
        <v>0</v>
      </c>
      <c r="R12" s="9">
        <f t="shared" si="1"/>
        <v>25</v>
      </c>
      <c r="S12" s="9">
        <f t="shared" si="1"/>
        <v>0</v>
      </c>
      <c r="T12" s="9">
        <f t="shared" si="1"/>
        <v>33</v>
      </c>
      <c r="U12" s="9">
        <f t="shared" si="1"/>
        <v>5</v>
      </c>
      <c r="V12" s="9">
        <f t="shared" si="1"/>
        <v>26</v>
      </c>
      <c r="W12" s="9">
        <f t="shared" si="1"/>
        <v>7</v>
      </c>
      <c r="X12" s="9">
        <f t="shared" si="1"/>
        <v>68</v>
      </c>
      <c r="Y12" s="9">
        <f t="shared" si="1"/>
        <v>2</v>
      </c>
      <c r="Z12" s="9">
        <f t="shared" si="1"/>
        <v>4</v>
      </c>
      <c r="AA12" s="9">
        <f t="shared" si="1"/>
        <v>0</v>
      </c>
      <c r="AB12" s="9">
        <f t="shared" si="1"/>
        <v>0</v>
      </c>
      <c r="AC12" s="9">
        <f t="shared" si="1"/>
        <v>1010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7">
      <selection activeCell="AD12" sqref="AD12"/>
    </sheetView>
  </sheetViews>
  <sheetFormatPr defaultColWidth="9.140625" defaultRowHeight="12.75"/>
  <cols>
    <col min="1" max="1" width="5.7109375" style="28" customWidth="1"/>
    <col min="2" max="2" width="5.140625" style="28" customWidth="1"/>
    <col min="3" max="3" width="4.7109375" style="29" customWidth="1"/>
    <col min="4" max="4" width="4.140625" style="29" customWidth="1"/>
    <col min="5" max="5" width="5.00390625" style="29" customWidth="1"/>
    <col min="6" max="7" width="3.8515625" style="29" customWidth="1"/>
    <col min="8" max="8" width="3.7109375" style="29" customWidth="1"/>
    <col min="9" max="9" width="5.140625" style="29" customWidth="1"/>
    <col min="10" max="10" width="3.8515625" style="29" customWidth="1"/>
    <col min="11" max="11" width="4.00390625" style="29" customWidth="1"/>
    <col min="12" max="29" width="3.8515625" style="29" customWidth="1"/>
    <col min="30" max="30" width="5.140625" style="29" customWidth="1"/>
    <col min="31" max="32" width="4.7109375" style="29" customWidth="1"/>
    <col min="33" max="33" width="5.140625" style="29" customWidth="1"/>
    <col min="34" max="16384" width="9.140625" style="28" customWidth="1"/>
  </cols>
  <sheetData>
    <row r="1" spans="7:11" ht="20.25">
      <c r="G1" s="30"/>
      <c r="I1" s="31" t="s">
        <v>40</v>
      </c>
      <c r="K1" s="32"/>
    </row>
    <row r="2" spans="1:30" ht="20.25">
      <c r="A2" s="33" t="s">
        <v>23</v>
      </c>
      <c r="B2" s="34"/>
      <c r="D2" s="31"/>
      <c r="E2" s="31"/>
      <c r="G2" s="30"/>
      <c r="K2" s="35" t="s">
        <v>10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3:30" ht="20.25">
      <c r="C3" s="57"/>
      <c r="G3" s="30"/>
      <c r="J3" s="262">
        <f>E15/B15*100</f>
        <v>56.32366273798731</v>
      </c>
      <c r="K3" s="263"/>
      <c r="L3" s="37" t="s">
        <v>15</v>
      </c>
      <c r="M3" s="38"/>
      <c r="N3" s="38"/>
      <c r="O3" s="38"/>
      <c r="P3" s="38"/>
      <c r="Q3" s="38"/>
      <c r="R3" s="39"/>
      <c r="S3" s="38"/>
      <c r="T3" s="40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5" spans="1:33" ht="12.75">
      <c r="A5" s="272" t="s">
        <v>12</v>
      </c>
      <c r="B5" s="272" t="s">
        <v>11</v>
      </c>
      <c r="C5" s="277" t="s">
        <v>3</v>
      </c>
      <c r="D5" s="278"/>
      <c r="E5" s="279"/>
      <c r="F5" s="264" t="s">
        <v>4</v>
      </c>
      <c r="G5" s="264"/>
      <c r="H5" s="264"/>
      <c r="I5" s="264"/>
      <c r="J5" s="136" t="s">
        <v>8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291" t="s">
        <v>26</v>
      </c>
      <c r="AG5" s="284" t="s">
        <v>9</v>
      </c>
    </row>
    <row r="6" spans="1:33" ht="12.75" customHeight="1">
      <c r="A6" s="273"/>
      <c r="B6" s="273"/>
      <c r="C6" s="275" t="s">
        <v>0</v>
      </c>
      <c r="D6" s="275" t="s">
        <v>1</v>
      </c>
      <c r="E6" s="280" t="s">
        <v>2</v>
      </c>
      <c r="F6" s="260" t="s">
        <v>5</v>
      </c>
      <c r="G6" s="260" t="s">
        <v>6</v>
      </c>
      <c r="H6" s="260" t="s">
        <v>69</v>
      </c>
      <c r="I6" s="267" t="s">
        <v>7</v>
      </c>
      <c r="J6" s="265" t="s">
        <v>68</v>
      </c>
      <c r="K6" s="256" t="s">
        <v>70</v>
      </c>
      <c r="L6" s="256" t="s">
        <v>71</v>
      </c>
      <c r="M6" s="256" t="s">
        <v>168</v>
      </c>
      <c r="N6" s="256" t="s">
        <v>72</v>
      </c>
      <c r="O6" s="256" t="s">
        <v>73</v>
      </c>
      <c r="P6" s="256" t="s">
        <v>74</v>
      </c>
      <c r="Q6" s="256" t="s">
        <v>75</v>
      </c>
      <c r="R6" s="256" t="s">
        <v>33</v>
      </c>
      <c r="S6" s="258" t="s">
        <v>76</v>
      </c>
      <c r="T6" s="282" t="s">
        <v>77</v>
      </c>
      <c r="U6" s="270" t="s">
        <v>78</v>
      </c>
      <c r="V6" s="270" t="s">
        <v>79</v>
      </c>
      <c r="W6" s="270" t="s">
        <v>80</v>
      </c>
      <c r="X6" s="270" t="s">
        <v>81</v>
      </c>
      <c r="Y6" s="270" t="s">
        <v>82</v>
      </c>
      <c r="Z6" s="270" t="s">
        <v>31</v>
      </c>
      <c r="AA6" s="270" t="s">
        <v>83</v>
      </c>
      <c r="AB6" s="270" t="s">
        <v>32</v>
      </c>
      <c r="AC6" s="270" t="s">
        <v>84</v>
      </c>
      <c r="AD6" s="287" t="s">
        <v>25</v>
      </c>
      <c r="AE6" s="289" t="s">
        <v>24</v>
      </c>
      <c r="AF6" s="292"/>
      <c r="AG6" s="285"/>
    </row>
    <row r="7" spans="1:33" ht="175.5" customHeight="1">
      <c r="A7" s="274"/>
      <c r="B7" s="274"/>
      <c r="C7" s="276"/>
      <c r="D7" s="276"/>
      <c r="E7" s="281"/>
      <c r="F7" s="269"/>
      <c r="G7" s="261"/>
      <c r="H7" s="261"/>
      <c r="I7" s="268"/>
      <c r="J7" s="266"/>
      <c r="K7" s="257"/>
      <c r="L7" s="257"/>
      <c r="M7" s="257"/>
      <c r="N7" s="257"/>
      <c r="O7" s="257"/>
      <c r="P7" s="257"/>
      <c r="Q7" s="257"/>
      <c r="R7" s="257"/>
      <c r="S7" s="259"/>
      <c r="T7" s="283"/>
      <c r="U7" s="271"/>
      <c r="V7" s="271"/>
      <c r="W7" s="271"/>
      <c r="X7" s="271"/>
      <c r="Y7" s="271"/>
      <c r="Z7" s="271"/>
      <c r="AA7" s="271"/>
      <c r="AB7" s="271"/>
      <c r="AC7" s="271"/>
      <c r="AD7" s="288"/>
      <c r="AE7" s="290"/>
      <c r="AF7" s="293"/>
      <c r="AG7" s="286"/>
    </row>
    <row r="8" spans="1:33" ht="22.5" customHeight="1">
      <c r="A8" s="43">
        <v>1</v>
      </c>
      <c r="B8" s="44">
        <v>863</v>
      </c>
      <c r="C8" s="44">
        <v>211</v>
      </c>
      <c r="D8" s="44">
        <v>201</v>
      </c>
      <c r="E8" s="68">
        <f aca="true" t="shared" si="0" ref="E8:E14">SUM(C8:D8)</f>
        <v>412</v>
      </c>
      <c r="F8" s="45">
        <v>0</v>
      </c>
      <c r="G8" s="45">
        <v>11</v>
      </c>
      <c r="H8" s="45">
        <v>0</v>
      </c>
      <c r="I8" s="70">
        <f>F8+G8+H8</f>
        <v>11</v>
      </c>
      <c r="J8" s="46">
        <v>67</v>
      </c>
      <c r="K8" s="137">
        <v>24</v>
      </c>
      <c r="L8" s="137">
        <v>1</v>
      </c>
      <c r="M8" s="137">
        <v>15</v>
      </c>
      <c r="N8" s="137">
        <v>0</v>
      </c>
      <c r="O8" s="137">
        <v>74</v>
      </c>
      <c r="P8" s="137">
        <v>0</v>
      </c>
      <c r="Q8" s="137">
        <v>14</v>
      </c>
      <c r="R8" s="137">
        <v>4</v>
      </c>
      <c r="S8" s="140">
        <v>4</v>
      </c>
      <c r="T8" s="47">
        <v>2</v>
      </c>
      <c r="U8" s="142">
        <v>6</v>
      </c>
      <c r="V8" s="142">
        <v>1</v>
      </c>
      <c r="W8" s="142">
        <v>0</v>
      </c>
      <c r="X8" s="142">
        <v>23</v>
      </c>
      <c r="Y8" s="142">
        <v>12</v>
      </c>
      <c r="Z8" s="142">
        <v>122</v>
      </c>
      <c r="AA8" s="142">
        <v>4</v>
      </c>
      <c r="AB8" s="142">
        <v>3</v>
      </c>
      <c r="AC8" s="142">
        <v>5</v>
      </c>
      <c r="AD8" s="68">
        <f aca="true" t="shared" si="1" ref="AD8:AD14">SUM(J8:AC8)</f>
        <v>381</v>
      </c>
      <c r="AE8" s="92">
        <f>'PRESIDENTE REGIONE'!AK9</f>
        <v>20</v>
      </c>
      <c r="AF8" s="71">
        <f aca="true" t="shared" si="2" ref="AF8:AF14">AD8+AE8</f>
        <v>401</v>
      </c>
      <c r="AG8" s="72">
        <f aca="true" t="shared" si="3" ref="AG8:AG15">E8-(I8+AF8)</f>
        <v>0</v>
      </c>
    </row>
    <row r="9" spans="1:33" ht="20.25">
      <c r="A9" s="24">
        <v>2</v>
      </c>
      <c r="B9" s="44">
        <v>924</v>
      </c>
      <c r="C9" s="44">
        <v>277</v>
      </c>
      <c r="D9" s="44">
        <v>285</v>
      </c>
      <c r="E9" s="68">
        <f t="shared" si="0"/>
        <v>562</v>
      </c>
      <c r="F9" s="45">
        <v>5</v>
      </c>
      <c r="G9" s="45">
        <v>11</v>
      </c>
      <c r="H9" s="45">
        <v>0</v>
      </c>
      <c r="I9" s="70">
        <f>F9+G9+H9</f>
        <v>16</v>
      </c>
      <c r="J9" s="46">
        <v>74</v>
      </c>
      <c r="K9" s="137">
        <v>22</v>
      </c>
      <c r="L9" s="137">
        <v>1</v>
      </c>
      <c r="M9" s="137">
        <v>49</v>
      </c>
      <c r="N9" s="137">
        <v>0</v>
      </c>
      <c r="O9" s="137">
        <v>92</v>
      </c>
      <c r="P9" s="137">
        <v>0</v>
      </c>
      <c r="Q9" s="137">
        <v>34</v>
      </c>
      <c r="R9" s="137">
        <v>5</v>
      </c>
      <c r="S9" s="140">
        <v>10</v>
      </c>
      <c r="T9" s="47">
        <v>2</v>
      </c>
      <c r="U9" s="142">
        <v>7</v>
      </c>
      <c r="V9" s="142">
        <v>4</v>
      </c>
      <c r="W9" s="142">
        <v>4</v>
      </c>
      <c r="X9" s="142">
        <v>17</v>
      </c>
      <c r="Y9" s="142">
        <v>10</v>
      </c>
      <c r="Z9" s="142">
        <v>206</v>
      </c>
      <c r="AA9" s="142">
        <v>2</v>
      </c>
      <c r="AB9" s="142">
        <v>1</v>
      </c>
      <c r="AC9" s="142">
        <v>3</v>
      </c>
      <c r="AD9" s="68">
        <f t="shared" si="1"/>
        <v>543</v>
      </c>
      <c r="AE9" s="92">
        <f>'PRESIDENTE REGIONE'!AK10</f>
        <v>3</v>
      </c>
      <c r="AF9" s="71">
        <f t="shared" si="2"/>
        <v>546</v>
      </c>
      <c r="AG9" s="72">
        <f t="shared" si="3"/>
        <v>0</v>
      </c>
    </row>
    <row r="10" spans="1:33" s="48" customFormat="1" ht="20.25">
      <c r="A10" s="24">
        <v>3</v>
      </c>
      <c r="B10" s="44">
        <v>814</v>
      </c>
      <c r="C10" s="44">
        <v>247</v>
      </c>
      <c r="D10" s="44">
        <v>235</v>
      </c>
      <c r="E10" s="68">
        <f t="shared" si="0"/>
        <v>482</v>
      </c>
      <c r="F10" s="45">
        <v>10</v>
      </c>
      <c r="G10" s="45">
        <v>12</v>
      </c>
      <c r="H10" s="45">
        <v>0</v>
      </c>
      <c r="I10" s="70">
        <f>F10+G10+H10</f>
        <v>22</v>
      </c>
      <c r="J10" s="46">
        <v>68</v>
      </c>
      <c r="K10" s="137">
        <v>17</v>
      </c>
      <c r="L10" s="137">
        <v>0</v>
      </c>
      <c r="M10" s="137">
        <v>34</v>
      </c>
      <c r="N10" s="137">
        <v>1</v>
      </c>
      <c r="O10" s="137">
        <v>93</v>
      </c>
      <c r="P10" s="137">
        <v>0</v>
      </c>
      <c r="Q10" s="137">
        <v>17</v>
      </c>
      <c r="R10" s="137">
        <v>12</v>
      </c>
      <c r="S10" s="140">
        <v>19</v>
      </c>
      <c r="T10" s="47">
        <v>2</v>
      </c>
      <c r="U10" s="142">
        <v>4</v>
      </c>
      <c r="V10" s="142">
        <v>1</v>
      </c>
      <c r="W10" s="142">
        <v>0</v>
      </c>
      <c r="X10" s="142">
        <v>15</v>
      </c>
      <c r="Y10" s="142">
        <v>2</v>
      </c>
      <c r="Z10" s="142">
        <v>151</v>
      </c>
      <c r="AA10" s="142">
        <v>3</v>
      </c>
      <c r="AB10" s="142">
        <v>6</v>
      </c>
      <c r="AC10" s="142">
        <v>3</v>
      </c>
      <c r="AD10" s="68">
        <f t="shared" si="1"/>
        <v>448</v>
      </c>
      <c r="AE10" s="92">
        <f>'PRESIDENTE REGIONE'!AK11</f>
        <v>12</v>
      </c>
      <c r="AF10" s="71">
        <f t="shared" si="2"/>
        <v>460</v>
      </c>
      <c r="AG10" s="72">
        <f t="shared" si="3"/>
        <v>0</v>
      </c>
    </row>
    <row r="11" spans="1:33" ht="20.25">
      <c r="A11" s="24">
        <v>4</v>
      </c>
      <c r="B11" s="44">
        <v>878</v>
      </c>
      <c r="C11" s="44">
        <v>247</v>
      </c>
      <c r="D11" s="44">
        <v>248</v>
      </c>
      <c r="E11" s="68">
        <f t="shared" si="0"/>
        <v>495</v>
      </c>
      <c r="F11" s="45">
        <v>3</v>
      </c>
      <c r="G11" s="45">
        <v>20</v>
      </c>
      <c r="H11" s="45">
        <v>0</v>
      </c>
      <c r="I11" s="70">
        <f>F11+G11+H11</f>
        <v>23</v>
      </c>
      <c r="J11" s="46">
        <v>95</v>
      </c>
      <c r="K11" s="137">
        <v>23</v>
      </c>
      <c r="L11" s="137">
        <v>7</v>
      </c>
      <c r="M11" s="137">
        <v>20</v>
      </c>
      <c r="N11" s="137">
        <v>2</v>
      </c>
      <c r="O11" s="137">
        <v>64</v>
      </c>
      <c r="P11" s="137">
        <v>1</v>
      </c>
      <c r="Q11" s="137">
        <v>42</v>
      </c>
      <c r="R11" s="137">
        <v>5</v>
      </c>
      <c r="S11" s="140">
        <v>14</v>
      </c>
      <c r="T11" s="47">
        <v>3</v>
      </c>
      <c r="U11" s="142">
        <v>4</v>
      </c>
      <c r="V11" s="142">
        <v>0</v>
      </c>
      <c r="W11" s="142">
        <v>3</v>
      </c>
      <c r="X11" s="142">
        <v>30</v>
      </c>
      <c r="Y11" s="142">
        <v>7</v>
      </c>
      <c r="Z11" s="142">
        <v>135</v>
      </c>
      <c r="AA11" s="142">
        <v>8</v>
      </c>
      <c r="AB11" s="142">
        <v>2</v>
      </c>
      <c r="AC11" s="142">
        <v>7</v>
      </c>
      <c r="AD11" s="68">
        <f t="shared" si="1"/>
        <v>472</v>
      </c>
      <c r="AE11" s="92">
        <f>'PRESIDENTE REGIONE'!AK12</f>
        <v>0</v>
      </c>
      <c r="AF11" s="71">
        <f t="shared" si="2"/>
        <v>472</v>
      </c>
      <c r="AG11" s="72">
        <f t="shared" si="3"/>
        <v>0</v>
      </c>
    </row>
    <row r="12" spans="1:33" ht="20.25">
      <c r="A12" s="24">
        <v>5</v>
      </c>
      <c r="B12" s="44">
        <v>933</v>
      </c>
      <c r="C12" s="44">
        <v>270</v>
      </c>
      <c r="D12" s="44">
        <v>264</v>
      </c>
      <c r="E12" s="68">
        <f t="shared" si="0"/>
        <v>534</v>
      </c>
      <c r="F12" s="45">
        <v>4</v>
      </c>
      <c r="G12" s="45">
        <v>17</v>
      </c>
      <c r="H12" s="45">
        <v>0</v>
      </c>
      <c r="I12" s="70">
        <f>F12+G12+H12</f>
        <v>21</v>
      </c>
      <c r="J12" s="46">
        <v>54</v>
      </c>
      <c r="K12" s="137">
        <v>22</v>
      </c>
      <c r="L12" s="137">
        <v>3</v>
      </c>
      <c r="M12" s="137">
        <v>109</v>
      </c>
      <c r="N12" s="137">
        <v>0</v>
      </c>
      <c r="O12" s="137">
        <v>80</v>
      </c>
      <c r="P12" s="137">
        <v>0</v>
      </c>
      <c r="Q12" s="137">
        <v>50</v>
      </c>
      <c r="R12" s="137">
        <v>4</v>
      </c>
      <c r="S12" s="140">
        <v>13</v>
      </c>
      <c r="T12" s="47">
        <v>0</v>
      </c>
      <c r="U12" s="142">
        <v>4</v>
      </c>
      <c r="V12" s="142">
        <v>1</v>
      </c>
      <c r="W12" s="142">
        <v>0</v>
      </c>
      <c r="X12" s="142">
        <v>25</v>
      </c>
      <c r="Y12" s="142">
        <v>5</v>
      </c>
      <c r="Z12" s="142">
        <v>120</v>
      </c>
      <c r="AA12" s="142">
        <v>3</v>
      </c>
      <c r="AB12" s="142">
        <v>2</v>
      </c>
      <c r="AC12" s="142">
        <v>2</v>
      </c>
      <c r="AD12" s="68">
        <f t="shared" si="1"/>
        <v>497</v>
      </c>
      <c r="AE12" s="92">
        <f>'PRESIDENTE REGIONE'!AK13</f>
        <v>16</v>
      </c>
      <c r="AF12" s="71">
        <f t="shared" si="2"/>
        <v>513</v>
      </c>
      <c r="AG12" s="72">
        <f t="shared" si="3"/>
        <v>0</v>
      </c>
    </row>
    <row r="13" spans="1:33" ht="20.25">
      <c r="A13" s="24"/>
      <c r="B13" s="44"/>
      <c r="C13" s="44"/>
      <c r="D13" s="44"/>
      <c r="E13" s="68">
        <f t="shared" si="0"/>
        <v>0</v>
      </c>
      <c r="F13" s="45"/>
      <c r="G13" s="45"/>
      <c r="H13" s="45"/>
      <c r="I13" s="70">
        <v>0</v>
      </c>
      <c r="J13" s="46"/>
      <c r="K13" s="137"/>
      <c r="L13" s="137"/>
      <c r="M13" s="137"/>
      <c r="N13" s="137"/>
      <c r="O13" s="137"/>
      <c r="P13" s="137"/>
      <c r="Q13" s="137"/>
      <c r="R13" s="137"/>
      <c r="S13" s="140"/>
      <c r="T13" s="47"/>
      <c r="U13" s="142"/>
      <c r="V13" s="142"/>
      <c r="W13" s="142"/>
      <c r="X13" s="142"/>
      <c r="Y13" s="142"/>
      <c r="Z13" s="142"/>
      <c r="AA13" s="142"/>
      <c r="AB13" s="142"/>
      <c r="AC13" s="142"/>
      <c r="AD13" s="68">
        <f t="shared" si="1"/>
        <v>0</v>
      </c>
      <c r="AE13" s="92">
        <f>'PRESIDENTE REGIONE'!AK14</f>
        <v>0</v>
      </c>
      <c r="AF13" s="71">
        <f t="shared" si="2"/>
        <v>0</v>
      </c>
      <c r="AG13" s="72">
        <f t="shared" si="3"/>
        <v>0</v>
      </c>
    </row>
    <row r="14" spans="1:33" ht="21" customHeight="1" thickBot="1">
      <c r="A14" s="49"/>
      <c r="B14" s="50"/>
      <c r="C14" s="50"/>
      <c r="D14" s="50"/>
      <c r="E14" s="69">
        <f t="shared" si="0"/>
        <v>0</v>
      </c>
      <c r="F14" s="51"/>
      <c r="G14" s="51"/>
      <c r="H14" s="51"/>
      <c r="I14" s="69">
        <v>0</v>
      </c>
      <c r="J14" s="52"/>
      <c r="K14" s="138"/>
      <c r="L14" s="138"/>
      <c r="M14" s="138"/>
      <c r="N14" s="138"/>
      <c r="O14" s="138"/>
      <c r="P14" s="138"/>
      <c r="Q14" s="138"/>
      <c r="R14" s="138"/>
      <c r="S14" s="141"/>
      <c r="T14" s="53"/>
      <c r="U14" s="143"/>
      <c r="V14" s="143"/>
      <c r="W14" s="143"/>
      <c r="X14" s="143"/>
      <c r="Y14" s="143"/>
      <c r="Z14" s="143"/>
      <c r="AA14" s="143"/>
      <c r="AB14" s="143"/>
      <c r="AC14" s="143"/>
      <c r="AD14" s="69">
        <f t="shared" si="1"/>
        <v>0</v>
      </c>
      <c r="AE14" s="164">
        <f>'PRESIDENTE REGIONE'!AK15</f>
        <v>0</v>
      </c>
      <c r="AF14" s="73">
        <f t="shared" si="2"/>
        <v>0</v>
      </c>
      <c r="AG14" s="74">
        <f t="shared" si="3"/>
        <v>0</v>
      </c>
    </row>
    <row r="15" spans="1:33" ht="25.5" customHeight="1" thickTop="1">
      <c r="A15" s="54" t="s">
        <v>13</v>
      </c>
      <c r="B15" s="58">
        <f aca="true" t="shared" si="4" ref="B15:K15">SUM(B8:B14)</f>
        <v>4412</v>
      </c>
      <c r="C15" s="58">
        <f t="shared" si="4"/>
        <v>1252</v>
      </c>
      <c r="D15" s="59">
        <f t="shared" si="4"/>
        <v>1233</v>
      </c>
      <c r="E15" s="60">
        <f t="shared" si="4"/>
        <v>2485</v>
      </c>
      <c r="F15" s="61">
        <f t="shared" si="4"/>
        <v>22</v>
      </c>
      <c r="G15" s="61">
        <f t="shared" si="4"/>
        <v>71</v>
      </c>
      <c r="H15" s="61">
        <f t="shared" si="4"/>
        <v>0</v>
      </c>
      <c r="I15" s="62">
        <f t="shared" si="4"/>
        <v>93</v>
      </c>
      <c r="J15" s="63">
        <f t="shared" si="4"/>
        <v>358</v>
      </c>
      <c r="K15" s="139">
        <f t="shared" si="4"/>
        <v>108</v>
      </c>
      <c r="L15" s="139">
        <f aca="true" t="shared" si="5" ref="L15:AE15">SUM(L8:L14)</f>
        <v>12</v>
      </c>
      <c r="M15" s="139">
        <f t="shared" si="5"/>
        <v>227</v>
      </c>
      <c r="N15" s="139">
        <f t="shared" si="5"/>
        <v>3</v>
      </c>
      <c r="O15" s="139">
        <f t="shared" si="5"/>
        <v>403</v>
      </c>
      <c r="P15" s="139">
        <f t="shared" si="5"/>
        <v>1</v>
      </c>
      <c r="Q15" s="139">
        <f t="shared" si="5"/>
        <v>157</v>
      </c>
      <c r="R15" s="139">
        <f t="shared" si="5"/>
        <v>30</v>
      </c>
      <c r="S15" s="66">
        <f t="shared" si="5"/>
        <v>60</v>
      </c>
      <c r="T15" s="64">
        <f t="shared" si="5"/>
        <v>9</v>
      </c>
      <c r="U15" s="144">
        <f t="shared" si="5"/>
        <v>25</v>
      </c>
      <c r="V15" s="144">
        <f t="shared" si="5"/>
        <v>7</v>
      </c>
      <c r="W15" s="144">
        <f t="shared" si="5"/>
        <v>7</v>
      </c>
      <c r="X15" s="144">
        <f t="shared" si="5"/>
        <v>110</v>
      </c>
      <c r="Y15" s="144">
        <f>SUM(Y8:Y14)</f>
        <v>36</v>
      </c>
      <c r="Z15" s="144">
        <f>SUM(Z8:Z14)</f>
        <v>734</v>
      </c>
      <c r="AA15" s="144">
        <f>SUM(AA8:AA14)</f>
        <v>20</v>
      </c>
      <c r="AB15" s="144">
        <f>SUM(AB8:AB14)</f>
        <v>14</v>
      </c>
      <c r="AC15" s="144">
        <f t="shared" si="5"/>
        <v>20</v>
      </c>
      <c r="AD15" s="65">
        <f t="shared" si="5"/>
        <v>2341</v>
      </c>
      <c r="AE15" s="165">
        <f t="shared" si="5"/>
        <v>51</v>
      </c>
      <c r="AF15" s="66">
        <f>AD15+AE15</f>
        <v>2392</v>
      </c>
      <c r="AG15" s="67">
        <f t="shared" si="3"/>
        <v>0</v>
      </c>
    </row>
    <row r="16" spans="1:33" ht="12.75">
      <c r="A16" s="55"/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8"/>
    </row>
    <row r="17" spans="1:33" ht="12.75">
      <c r="A17" s="55"/>
      <c r="B17" s="5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8"/>
    </row>
  </sheetData>
  <sheetProtection/>
  <mergeCells count="36">
    <mergeCell ref="Z6:Z7"/>
    <mergeCell ref="T6:T7"/>
    <mergeCell ref="U6:U7"/>
    <mergeCell ref="V6:V7"/>
    <mergeCell ref="AG5:AG7"/>
    <mergeCell ref="AD6:AD7"/>
    <mergeCell ref="AE6:AE7"/>
    <mergeCell ref="W6:W7"/>
    <mergeCell ref="X6:X7"/>
    <mergeCell ref="AF5:AF7"/>
    <mergeCell ref="AC6:AC7"/>
    <mergeCell ref="AA6:AA7"/>
    <mergeCell ref="AB6:AB7"/>
    <mergeCell ref="Y6:Y7"/>
    <mergeCell ref="A5:A7"/>
    <mergeCell ref="B5:B7"/>
    <mergeCell ref="C6:C7"/>
    <mergeCell ref="D6:D7"/>
    <mergeCell ref="C5:E5"/>
    <mergeCell ref="E6:E7"/>
    <mergeCell ref="J3:K3"/>
    <mergeCell ref="M6:M7"/>
    <mergeCell ref="N6:N7"/>
    <mergeCell ref="F5:I5"/>
    <mergeCell ref="J6:J7"/>
    <mergeCell ref="K6:K7"/>
    <mergeCell ref="H6:H7"/>
    <mergeCell ref="I6:I7"/>
    <mergeCell ref="L6:L7"/>
    <mergeCell ref="F6:F7"/>
    <mergeCell ref="R6:R7"/>
    <mergeCell ref="S6:S7"/>
    <mergeCell ref="G6:G7"/>
    <mergeCell ref="O6:O7"/>
    <mergeCell ref="P6:P7"/>
    <mergeCell ref="Q6:Q7"/>
  </mergeCells>
  <printOptions/>
  <pageMargins left="0.3937007874015748" right="0.1968503937007874" top="0.5905511811023623" bottom="0.984251968503937" header="0.5118110236220472" footer="0.5118110236220472"/>
  <pageSetup horizontalDpi="240" verticalDpi="24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65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475</v>
      </c>
      <c r="C4" s="12" t="s">
        <v>476</v>
      </c>
      <c r="D4" s="12" t="s">
        <v>477</v>
      </c>
      <c r="E4" s="12" t="s">
        <v>478</v>
      </c>
      <c r="F4" s="12" t="s">
        <v>479</v>
      </c>
      <c r="G4" s="12" t="s">
        <v>480</v>
      </c>
      <c r="H4" s="12" t="s">
        <v>481</v>
      </c>
      <c r="I4" s="12" t="s">
        <v>170</v>
      </c>
      <c r="J4" s="12" t="s">
        <v>482</v>
      </c>
      <c r="K4" s="12" t="s">
        <v>483</v>
      </c>
      <c r="L4" s="12" t="s">
        <v>484</v>
      </c>
      <c r="M4" s="12" t="s">
        <v>485</v>
      </c>
      <c r="N4" s="12" t="s">
        <v>486</v>
      </c>
      <c r="O4" s="12" t="s">
        <v>487</v>
      </c>
      <c r="P4" s="12" t="s">
        <v>488</v>
      </c>
      <c r="Q4" s="12" t="s">
        <v>489</v>
      </c>
      <c r="R4" s="12" t="s">
        <v>142</v>
      </c>
      <c r="S4" s="12" t="s">
        <v>490</v>
      </c>
      <c r="T4" s="12"/>
      <c r="U4" s="12"/>
      <c r="V4" s="12"/>
      <c r="W4" s="12"/>
      <c r="X4" s="12"/>
      <c r="Y4" s="12"/>
      <c r="Z4" s="12"/>
      <c r="AA4" s="7"/>
      <c r="AB4" s="13"/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2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>
        <v>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2</v>
      </c>
    </row>
    <row r="8" spans="1:29" ht="21" customHeight="1">
      <c r="A8" s="3">
        <v>4</v>
      </c>
      <c r="B8" s="8">
        <v>2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7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1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2</v>
      </c>
      <c r="C12" s="9">
        <f aca="true" t="shared" si="1" ref="C12:AC12">SUM(C5:C11)</f>
        <v>1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9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12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66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491</v>
      </c>
      <c r="C4" s="12" t="s">
        <v>492</v>
      </c>
      <c r="D4" s="12" t="s">
        <v>493</v>
      </c>
      <c r="E4" s="12" t="s">
        <v>494</v>
      </c>
      <c r="F4" s="12" t="s">
        <v>495</v>
      </c>
      <c r="G4" s="12" t="s">
        <v>496</v>
      </c>
      <c r="H4" s="12" t="s">
        <v>497</v>
      </c>
      <c r="I4" s="12" t="s">
        <v>498</v>
      </c>
      <c r="J4" s="12" t="s">
        <v>205</v>
      </c>
      <c r="K4" s="12" t="s">
        <v>499</v>
      </c>
      <c r="L4" s="12" t="s">
        <v>500</v>
      </c>
      <c r="M4" s="12" t="s">
        <v>109</v>
      </c>
      <c r="N4" s="12" t="s">
        <v>421</v>
      </c>
      <c r="O4" s="12" t="s">
        <v>501</v>
      </c>
      <c r="P4" s="12" t="s">
        <v>502</v>
      </c>
      <c r="Q4" s="12" t="s">
        <v>503</v>
      </c>
      <c r="R4" s="12" t="s">
        <v>504</v>
      </c>
      <c r="S4" s="12" t="s">
        <v>505</v>
      </c>
      <c r="T4" s="12" t="s">
        <v>506</v>
      </c>
      <c r="U4" s="12" t="s">
        <v>507</v>
      </c>
      <c r="V4" s="12" t="s">
        <v>508</v>
      </c>
      <c r="W4" s="12" t="s">
        <v>509</v>
      </c>
      <c r="X4" s="12" t="s">
        <v>510</v>
      </c>
      <c r="Y4" s="12" t="s">
        <v>511</v>
      </c>
      <c r="Z4" s="12" t="s">
        <v>512</v>
      </c>
      <c r="AA4" s="7" t="s">
        <v>200</v>
      </c>
      <c r="AB4" s="13" t="s">
        <v>137</v>
      </c>
      <c r="AC4" s="296"/>
    </row>
    <row r="5" spans="1:29" ht="21" customHeight="1">
      <c r="A5" s="3">
        <v>1</v>
      </c>
      <c r="B5" s="8"/>
      <c r="C5" s="8"/>
      <c r="D5" s="8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2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>
        <v>1</v>
      </c>
      <c r="C7" s="8">
        <v>0</v>
      </c>
      <c r="D7" s="8">
        <v>2</v>
      </c>
      <c r="E7" s="8">
        <v>0</v>
      </c>
      <c r="F7" s="8">
        <v>1</v>
      </c>
      <c r="G7" s="8">
        <v>0</v>
      </c>
      <c r="H7" s="8">
        <v>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7</v>
      </c>
    </row>
    <row r="8" spans="1:29" ht="21" customHeight="1">
      <c r="A8" s="3">
        <v>4</v>
      </c>
      <c r="B8" s="8"/>
      <c r="C8" s="8"/>
      <c r="D8" s="8">
        <v>1</v>
      </c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2</v>
      </c>
    </row>
    <row r="9" spans="1:29" ht="21" customHeight="1">
      <c r="A9" s="3">
        <v>5</v>
      </c>
      <c r="B9" s="8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1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2</v>
      </c>
      <c r="C12" s="9">
        <f aca="true" t="shared" si="1" ref="C12:AC12">SUM(C5:C11)</f>
        <v>0</v>
      </c>
      <c r="D12" s="9">
        <f t="shared" si="1"/>
        <v>5</v>
      </c>
      <c r="E12" s="9">
        <f t="shared" si="1"/>
        <v>0</v>
      </c>
      <c r="F12" s="9">
        <f t="shared" si="1"/>
        <v>1</v>
      </c>
      <c r="G12" s="9">
        <f t="shared" si="1"/>
        <v>0</v>
      </c>
      <c r="H12" s="9">
        <f t="shared" si="1"/>
        <v>4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12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A1">
      <selection activeCell="AA9" sqref="AA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67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513</v>
      </c>
      <c r="C4" s="12" t="s">
        <v>514</v>
      </c>
      <c r="D4" s="12" t="s">
        <v>515</v>
      </c>
      <c r="E4" s="12" t="s">
        <v>516</v>
      </c>
      <c r="F4" s="12" t="s">
        <v>517</v>
      </c>
      <c r="G4" s="12" t="s">
        <v>518</v>
      </c>
      <c r="H4" s="12" t="s">
        <v>115</v>
      </c>
      <c r="I4" s="12" t="s">
        <v>519</v>
      </c>
      <c r="J4" s="12" t="s">
        <v>521</v>
      </c>
      <c r="K4" s="12" t="s">
        <v>520</v>
      </c>
      <c r="L4" s="12" t="s">
        <v>437</v>
      </c>
      <c r="M4" s="12" t="s">
        <v>522</v>
      </c>
      <c r="N4" s="12" t="s">
        <v>523</v>
      </c>
      <c r="O4" s="12" t="s">
        <v>524</v>
      </c>
      <c r="P4" s="12" t="s">
        <v>119</v>
      </c>
      <c r="Q4" s="12" t="s">
        <v>525</v>
      </c>
      <c r="R4" s="12" t="s">
        <v>442</v>
      </c>
      <c r="S4" s="12" t="s">
        <v>526</v>
      </c>
      <c r="T4" s="12" t="s">
        <v>227</v>
      </c>
      <c r="U4" s="12" t="s">
        <v>527</v>
      </c>
      <c r="V4" s="12" t="s">
        <v>528</v>
      </c>
      <c r="W4" s="12" t="s">
        <v>529</v>
      </c>
      <c r="X4" s="12" t="s">
        <v>530</v>
      </c>
      <c r="Y4" s="12" t="s">
        <v>531</v>
      </c>
      <c r="Z4" s="12" t="s">
        <v>532</v>
      </c>
      <c r="AA4" s="7" t="s">
        <v>533</v>
      </c>
      <c r="AB4" s="13" t="s">
        <v>534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>
        <v>2</v>
      </c>
      <c r="I5" s="8"/>
      <c r="J5" s="8"/>
      <c r="K5" s="8"/>
      <c r="L5" s="8"/>
      <c r="M5" s="8"/>
      <c r="N5" s="8"/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3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</v>
      </c>
      <c r="Z8" s="8"/>
      <c r="AA8" s="8"/>
      <c r="AB8" s="8"/>
      <c r="AC8" s="9">
        <f t="shared" si="0"/>
        <v>5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/>
      <c r="AC9" s="9">
        <f t="shared" si="0"/>
        <v>1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2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2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1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3</v>
      </c>
      <c r="Z12" s="9">
        <f t="shared" si="1"/>
        <v>1</v>
      </c>
      <c r="AA12" s="9">
        <f t="shared" si="1"/>
        <v>0</v>
      </c>
      <c r="AB12" s="9">
        <f t="shared" si="1"/>
        <v>0</v>
      </c>
      <c r="AC12" s="9">
        <f t="shared" si="1"/>
        <v>9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F5" sqref="AF5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48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87</v>
      </c>
      <c r="C4" s="12" t="s">
        <v>88</v>
      </c>
      <c r="D4" s="12" t="s">
        <v>89</v>
      </c>
      <c r="E4" s="12" t="s">
        <v>90</v>
      </c>
      <c r="F4" s="12" t="s">
        <v>91</v>
      </c>
      <c r="G4" s="12" t="s">
        <v>92</v>
      </c>
      <c r="H4" s="12" t="s">
        <v>93</v>
      </c>
      <c r="I4" s="12" t="s">
        <v>94</v>
      </c>
      <c r="J4" s="12" t="s">
        <v>95</v>
      </c>
      <c r="K4" s="12" t="s">
        <v>96</v>
      </c>
      <c r="L4" s="12" t="s">
        <v>97</v>
      </c>
      <c r="M4" s="12" t="s">
        <v>98</v>
      </c>
      <c r="N4" s="12" t="s">
        <v>99</v>
      </c>
      <c r="O4" s="12" t="s">
        <v>100</v>
      </c>
      <c r="P4" s="12" t="s">
        <v>101</v>
      </c>
      <c r="Q4" s="12" t="s">
        <v>102</v>
      </c>
      <c r="R4" s="12" t="s">
        <v>103</v>
      </c>
      <c r="S4" s="12" t="s">
        <v>104</v>
      </c>
      <c r="T4" s="12" t="s">
        <v>105</v>
      </c>
      <c r="U4" s="12" t="s">
        <v>106</v>
      </c>
      <c r="V4" s="12" t="s">
        <v>107</v>
      </c>
      <c r="W4" s="12" t="s">
        <v>108</v>
      </c>
      <c r="X4" s="12" t="s">
        <v>109</v>
      </c>
      <c r="Y4" s="12" t="s">
        <v>110</v>
      </c>
      <c r="Z4" s="12" t="s">
        <v>111</v>
      </c>
      <c r="AA4" s="7" t="s">
        <v>112</v>
      </c>
      <c r="AB4" s="13" t="s">
        <v>113</v>
      </c>
      <c r="AC4" s="296"/>
    </row>
    <row r="5" spans="1:29" ht="21" customHeight="1">
      <c r="A5" s="3">
        <v>1</v>
      </c>
      <c r="B5" s="8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1</v>
      </c>
      <c r="N5" s="8"/>
      <c r="O5" s="8"/>
      <c r="P5" s="8"/>
      <c r="Q5" s="8"/>
      <c r="R5" s="8"/>
      <c r="S5" s="8"/>
      <c r="T5" s="8"/>
      <c r="U5" s="8"/>
      <c r="V5" s="8"/>
      <c r="W5" s="8">
        <v>2</v>
      </c>
      <c r="X5" s="8"/>
      <c r="Y5" s="8"/>
      <c r="Z5" s="8">
        <v>1</v>
      </c>
      <c r="AA5" s="8"/>
      <c r="AB5" s="8"/>
      <c r="AC5" s="9">
        <f aca="true" t="shared" si="0" ref="AC5:AC11">SUM(B5:AB5)</f>
        <v>16</v>
      </c>
    </row>
    <row r="6" spans="1:29" ht="21" customHeight="1">
      <c r="A6" s="3">
        <v>2</v>
      </c>
      <c r="B6" s="8">
        <v>15</v>
      </c>
      <c r="C6" s="8"/>
      <c r="D6" s="8"/>
      <c r="E6" s="8"/>
      <c r="F6" s="8"/>
      <c r="G6" s="8">
        <v>3</v>
      </c>
      <c r="H6" s="8"/>
      <c r="I6" s="8"/>
      <c r="J6" s="8"/>
      <c r="K6" s="8"/>
      <c r="L6" s="8"/>
      <c r="M6" s="8"/>
      <c r="N6" s="8"/>
      <c r="O6" s="8"/>
      <c r="P6" s="8">
        <v>1</v>
      </c>
      <c r="Q6" s="8">
        <v>1</v>
      </c>
      <c r="R6" s="8">
        <v>0</v>
      </c>
      <c r="S6" s="8">
        <v>2</v>
      </c>
      <c r="T6" s="8">
        <v>0</v>
      </c>
      <c r="U6" s="8">
        <v>0</v>
      </c>
      <c r="V6" s="8">
        <v>0</v>
      </c>
      <c r="W6" s="8">
        <v>3</v>
      </c>
      <c r="X6" s="8"/>
      <c r="Y6" s="8"/>
      <c r="Z6" s="8"/>
      <c r="AA6" s="8"/>
      <c r="AB6" s="8"/>
      <c r="AC6" s="9">
        <f t="shared" si="0"/>
        <v>25</v>
      </c>
    </row>
    <row r="7" spans="1:29" ht="21" customHeight="1">
      <c r="A7" s="3">
        <v>3</v>
      </c>
      <c r="B7" s="8">
        <v>12</v>
      </c>
      <c r="C7" s="8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1</v>
      </c>
      <c r="Q7" s="8">
        <v>0</v>
      </c>
      <c r="R7" s="8">
        <v>0</v>
      </c>
      <c r="S7" s="8">
        <v>0</v>
      </c>
      <c r="T7" s="8">
        <v>2</v>
      </c>
      <c r="U7" s="8"/>
      <c r="V7" s="8"/>
      <c r="W7" s="8"/>
      <c r="X7" s="8"/>
      <c r="Y7" s="8"/>
      <c r="Z7" s="8"/>
      <c r="AA7" s="8"/>
      <c r="AB7" s="8"/>
      <c r="AC7" s="9">
        <f t="shared" si="0"/>
        <v>16</v>
      </c>
    </row>
    <row r="8" spans="1:29" ht="21" customHeight="1">
      <c r="A8" s="3">
        <v>4</v>
      </c>
      <c r="B8" s="8">
        <v>11</v>
      </c>
      <c r="C8" s="8">
        <v>0</v>
      </c>
      <c r="D8" s="8">
        <v>3</v>
      </c>
      <c r="E8" s="8">
        <v>3</v>
      </c>
      <c r="F8" s="8">
        <v>2</v>
      </c>
      <c r="G8" s="8">
        <v>1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4</v>
      </c>
      <c r="Q8" s="8">
        <v>1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11</v>
      </c>
      <c r="X8" s="8">
        <v>0</v>
      </c>
      <c r="Y8" s="8">
        <v>0</v>
      </c>
      <c r="Z8" s="8">
        <v>0</v>
      </c>
      <c r="AA8" s="8">
        <v>4</v>
      </c>
      <c r="AB8" s="8">
        <v>4</v>
      </c>
      <c r="AC8" s="9">
        <f t="shared" si="0"/>
        <v>48</v>
      </c>
    </row>
    <row r="9" spans="1:29" ht="21" customHeight="1">
      <c r="A9" s="3">
        <v>5</v>
      </c>
      <c r="B9" s="8">
        <v>17</v>
      </c>
      <c r="C9" s="8"/>
      <c r="D9" s="8"/>
      <c r="E9" s="8"/>
      <c r="F9" s="8"/>
      <c r="G9" s="8"/>
      <c r="H9" s="8"/>
      <c r="I9" s="8"/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8">
        <v>0</v>
      </c>
      <c r="V9" s="8"/>
      <c r="W9" s="8">
        <v>2</v>
      </c>
      <c r="X9" s="8"/>
      <c r="Y9" s="8"/>
      <c r="Z9" s="8"/>
      <c r="AA9" s="8"/>
      <c r="AB9" s="8"/>
      <c r="AC9" s="9">
        <f t="shared" si="0"/>
        <v>22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67</v>
      </c>
      <c r="C12" s="9">
        <f aca="true" t="shared" si="1" ref="C12:AC12">SUM(C5:C11)</f>
        <v>1</v>
      </c>
      <c r="D12" s="9">
        <f t="shared" si="1"/>
        <v>3</v>
      </c>
      <c r="E12" s="9">
        <f t="shared" si="1"/>
        <v>3</v>
      </c>
      <c r="F12" s="9">
        <f t="shared" si="1"/>
        <v>2</v>
      </c>
      <c r="G12" s="9">
        <f t="shared" si="1"/>
        <v>4</v>
      </c>
      <c r="H12" s="9">
        <f t="shared" si="1"/>
        <v>0</v>
      </c>
      <c r="I12" s="9">
        <f t="shared" si="1"/>
        <v>0</v>
      </c>
      <c r="J12" s="9">
        <f t="shared" si="1"/>
        <v>3</v>
      </c>
      <c r="K12" s="9">
        <f t="shared" si="1"/>
        <v>0</v>
      </c>
      <c r="L12" s="9">
        <f t="shared" si="1"/>
        <v>0</v>
      </c>
      <c r="M12" s="9">
        <f t="shared" si="1"/>
        <v>1</v>
      </c>
      <c r="N12" s="9">
        <f t="shared" si="1"/>
        <v>0</v>
      </c>
      <c r="O12" s="9">
        <f t="shared" si="1"/>
        <v>2</v>
      </c>
      <c r="P12" s="9">
        <f t="shared" si="1"/>
        <v>6</v>
      </c>
      <c r="Q12" s="9">
        <f t="shared" si="1"/>
        <v>2</v>
      </c>
      <c r="R12" s="9">
        <f t="shared" si="1"/>
        <v>0</v>
      </c>
      <c r="S12" s="9">
        <f t="shared" si="1"/>
        <v>4</v>
      </c>
      <c r="T12" s="9">
        <f aca="true" t="shared" si="2" ref="T12:AA12">SUM(T5:T11)</f>
        <v>2</v>
      </c>
      <c r="U12" s="9">
        <f t="shared" si="2"/>
        <v>0</v>
      </c>
      <c r="V12" s="9">
        <f t="shared" si="2"/>
        <v>0</v>
      </c>
      <c r="W12" s="9">
        <f t="shared" si="2"/>
        <v>18</v>
      </c>
      <c r="X12" s="9">
        <f t="shared" si="2"/>
        <v>0</v>
      </c>
      <c r="Y12" s="9">
        <f t="shared" si="2"/>
        <v>0</v>
      </c>
      <c r="Z12" s="9">
        <f t="shared" si="2"/>
        <v>1</v>
      </c>
      <c r="AA12" s="9">
        <f t="shared" si="2"/>
        <v>4</v>
      </c>
      <c r="AB12" s="9">
        <f>SUM(AB5:AB11)</f>
        <v>4</v>
      </c>
      <c r="AC12" s="9">
        <f t="shared" si="1"/>
        <v>127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C9" sqref="AC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49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114</v>
      </c>
      <c r="C4" s="12" t="s">
        <v>115</v>
      </c>
      <c r="D4" s="12" t="s">
        <v>116</v>
      </c>
      <c r="E4" s="12" t="s">
        <v>117</v>
      </c>
      <c r="F4" s="12" t="s">
        <v>118</v>
      </c>
      <c r="G4" s="12" t="s">
        <v>119</v>
      </c>
      <c r="H4" s="12" t="s">
        <v>120</v>
      </c>
      <c r="I4" s="12" t="s">
        <v>121</v>
      </c>
      <c r="J4" s="12" t="s">
        <v>122</v>
      </c>
      <c r="K4" s="12" t="s">
        <v>123</v>
      </c>
      <c r="L4" s="12" t="s">
        <v>124</v>
      </c>
      <c r="M4" s="12" t="s">
        <v>125</v>
      </c>
      <c r="N4" s="12" t="s">
        <v>126</v>
      </c>
      <c r="O4" s="12" t="s">
        <v>127</v>
      </c>
      <c r="P4" s="12" t="s">
        <v>128</v>
      </c>
      <c r="Q4" s="12" t="s">
        <v>129</v>
      </c>
      <c r="R4" s="12" t="s">
        <v>130</v>
      </c>
      <c r="S4" s="12" t="s">
        <v>131</v>
      </c>
      <c r="T4" s="12" t="s">
        <v>132</v>
      </c>
      <c r="U4" s="12" t="s">
        <v>133</v>
      </c>
      <c r="V4" s="12" t="s">
        <v>134</v>
      </c>
      <c r="W4" s="12" t="s">
        <v>135</v>
      </c>
      <c r="X4" s="12" t="s">
        <v>136</v>
      </c>
      <c r="Y4" s="12" t="s">
        <v>137</v>
      </c>
      <c r="Z4" s="12" t="s">
        <v>138</v>
      </c>
      <c r="AA4" s="7" t="s">
        <v>139</v>
      </c>
      <c r="AB4" s="13" t="s">
        <v>140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>
        <v>1</v>
      </c>
      <c r="K5" s="8"/>
      <c r="L5" s="8"/>
      <c r="M5" s="8"/>
      <c r="N5" s="8"/>
      <c r="O5" s="8"/>
      <c r="P5" s="8">
        <v>1</v>
      </c>
      <c r="Q5" s="8"/>
      <c r="R5" s="8"/>
      <c r="S5" s="8"/>
      <c r="T5" s="8">
        <v>13</v>
      </c>
      <c r="U5" s="8"/>
      <c r="V5" s="8"/>
      <c r="W5" s="8">
        <v>1</v>
      </c>
      <c r="X5" s="8"/>
      <c r="Y5" s="8"/>
      <c r="Z5" s="8"/>
      <c r="AA5" s="8"/>
      <c r="AB5" s="8">
        <v>1</v>
      </c>
      <c r="AC5" s="9">
        <f aca="true" t="shared" si="0" ref="AC5:AC11">SUM(B5:AB5)</f>
        <v>17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>
        <v>2</v>
      </c>
      <c r="L6" s="8">
        <v>0</v>
      </c>
      <c r="M6" s="8">
        <v>0</v>
      </c>
      <c r="N6" s="8">
        <v>1</v>
      </c>
      <c r="O6" s="8">
        <v>0</v>
      </c>
      <c r="P6" s="8">
        <v>2</v>
      </c>
      <c r="Q6" s="8">
        <v>0</v>
      </c>
      <c r="R6" s="8">
        <v>0</v>
      </c>
      <c r="S6" s="8">
        <v>0</v>
      </c>
      <c r="T6" s="8">
        <v>6</v>
      </c>
      <c r="U6" s="8"/>
      <c r="V6" s="8"/>
      <c r="W6" s="8"/>
      <c r="X6" s="8"/>
      <c r="Y6" s="8">
        <v>4</v>
      </c>
      <c r="Z6" s="8">
        <v>0</v>
      </c>
      <c r="AA6" s="8">
        <v>0</v>
      </c>
      <c r="AB6" s="8">
        <v>1</v>
      </c>
      <c r="AC6" s="9">
        <f t="shared" si="0"/>
        <v>16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>
        <v>10</v>
      </c>
      <c r="U7" s="8"/>
      <c r="V7" s="8"/>
      <c r="W7" s="8">
        <v>1</v>
      </c>
      <c r="X7" s="8"/>
      <c r="Y7" s="8"/>
      <c r="Z7" s="8"/>
      <c r="AA7" s="8"/>
      <c r="AB7" s="8">
        <v>1</v>
      </c>
      <c r="AC7" s="9">
        <f t="shared" si="0"/>
        <v>13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1</v>
      </c>
      <c r="Q8" s="8">
        <v>0</v>
      </c>
      <c r="R8" s="8">
        <v>0</v>
      </c>
      <c r="S8" s="8">
        <v>0</v>
      </c>
      <c r="T8" s="8">
        <v>5</v>
      </c>
      <c r="U8" s="8">
        <v>0</v>
      </c>
      <c r="V8" s="8">
        <v>0</v>
      </c>
      <c r="W8" s="8">
        <v>2</v>
      </c>
      <c r="X8" s="8">
        <v>0</v>
      </c>
      <c r="Y8" s="8">
        <v>2</v>
      </c>
      <c r="Z8" s="8">
        <v>0</v>
      </c>
      <c r="AA8" s="8">
        <v>4</v>
      </c>
      <c r="AB8" s="8"/>
      <c r="AC8" s="9">
        <f t="shared" si="0"/>
        <v>14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3</v>
      </c>
      <c r="O9" s="8"/>
      <c r="P9" s="8"/>
      <c r="Q9" s="8"/>
      <c r="R9" s="8"/>
      <c r="S9" s="8"/>
      <c r="T9" s="8">
        <v>9</v>
      </c>
      <c r="U9" s="8"/>
      <c r="V9" s="8"/>
      <c r="W9" s="8"/>
      <c r="X9" s="8"/>
      <c r="Y9" s="8">
        <v>1</v>
      </c>
      <c r="Z9" s="8"/>
      <c r="AA9" s="8"/>
      <c r="AB9" s="8">
        <v>2</v>
      </c>
      <c r="AC9" s="9">
        <f t="shared" si="0"/>
        <v>15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1</v>
      </c>
      <c r="K12" s="9">
        <f t="shared" si="1"/>
        <v>3</v>
      </c>
      <c r="L12" s="9">
        <f t="shared" si="1"/>
        <v>0</v>
      </c>
      <c r="M12" s="9">
        <f t="shared" si="1"/>
        <v>0</v>
      </c>
      <c r="N12" s="9">
        <f t="shared" si="1"/>
        <v>4</v>
      </c>
      <c r="O12" s="9">
        <f t="shared" si="1"/>
        <v>0</v>
      </c>
      <c r="P12" s="9">
        <f t="shared" si="1"/>
        <v>4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43</v>
      </c>
      <c r="U12" s="9">
        <f t="shared" si="1"/>
        <v>0</v>
      </c>
      <c r="V12" s="9">
        <f t="shared" si="1"/>
        <v>0</v>
      </c>
      <c r="W12" s="9">
        <f t="shared" si="1"/>
        <v>4</v>
      </c>
      <c r="X12" s="9">
        <f t="shared" si="1"/>
        <v>0</v>
      </c>
      <c r="Y12" s="9">
        <f t="shared" si="1"/>
        <v>7</v>
      </c>
      <c r="Z12" s="9">
        <f t="shared" si="1"/>
        <v>0</v>
      </c>
      <c r="AA12" s="9">
        <f t="shared" si="1"/>
        <v>4</v>
      </c>
      <c r="AB12" s="9">
        <f t="shared" si="1"/>
        <v>5</v>
      </c>
      <c r="AC12" s="9">
        <f t="shared" si="1"/>
        <v>75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50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141</v>
      </c>
      <c r="C4" s="12" t="s">
        <v>142</v>
      </c>
      <c r="D4" s="12" t="s">
        <v>143</v>
      </c>
      <c r="E4" s="12" t="s">
        <v>144</v>
      </c>
      <c r="F4" s="12" t="s">
        <v>145</v>
      </c>
      <c r="G4" s="12" t="s">
        <v>146</v>
      </c>
      <c r="H4" s="12" t="s">
        <v>147</v>
      </c>
      <c r="I4" s="12" t="s">
        <v>148</v>
      </c>
      <c r="J4" s="12" t="s">
        <v>149</v>
      </c>
      <c r="K4" s="12" t="s">
        <v>150</v>
      </c>
      <c r="L4" s="12" t="s">
        <v>151</v>
      </c>
      <c r="M4" s="12" t="s">
        <v>154</v>
      </c>
      <c r="N4" s="12" t="s">
        <v>153</v>
      </c>
      <c r="O4" s="12" t="s">
        <v>155</v>
      </c>
      <c r="P4" s="12" t="s">
        <v>156</v>
      </c>
      <c r="Q4" s="12" t="s">
        <v>157</v>
      </c>
      <c r="R4" s="12" t="s">
        <v>158</v>
      </c>
      <c r="S4" s="12" t="s">
        <v>159</v>
      </c>
      <c r="T4" s="12" t="s">
        <v>160</v>
      </c>
      <c r="U4" s="12" t="s">
        <v>161</v>
      </c>
      <c r="V4" s="12" t="s">
        <v>162</v>
      </c>
      <c r="W4" s="12" t="s">
        <v>107</v>
      </c>
      <c r="X4" s="12" t="s">
        <v>163</v>
      </c>
      <c r="Y4" s="12" t="s">
        <v>164</v>
      </c>
      <c r="Z4" s="12" t="s">
        <v>165</v>
      </c>
      <c r="AA4" s="7" t="s">
        <v>166</v>
      </c>
      <c r="AB4" s="13" t="s">
        <v>167</v>
      </c>
      <c r="AC4" s="296"/>
    </row>
    <row r="5" spans="1:29" ht="21" customHeight="1">
      <c r="A5" s="3">
        <v>1</v>
      </c>
      <c r="B5" s="8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</v>
      </c>
      <c r="Z5" s="8"/>
      <c r="AA5" s="8"/>
      <c r="AB5" s="8"/>
      <c r="AC5" s="9">
        <f aca="true" t="shared" si="0" ref="AC5:AC11">SUM(B5:AB5)</f>
        <v>2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>
        <v>7</v>
      </c>
      <c r="C8" s="8"/>
      <c r="D8" s="8"/>
      <c r="E8" s="8"/>
      <c r="F8" s="8"/>
      <c r="G8" s="8"/>
      <c r="H8" s="8"/>
      <c r="I8" s="8"/>
      <c r="J8" s="8"/>
      <c r="K8" s="8"/>
      <c r="L8" s="8">
        <v>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3</v>
      </c>
      <c r="AA8" s="8"/>
      <c r="AB8" s="8"/>
      <c r="AC8" s="9">
        <f t="shared" si="0"/>
        <v>14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v>1</v>
      </c>
      <c r="M9" s="8">
        <v>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3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8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5</v>
      </c>
      <c r="M12" s="9">
        <f t="shared" si="1"/>
        <v>2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1</v>
      </c>
      <c r="Z12" s="9">
        <f t="shared" si="1"/>
        <v>3</v>
      </c>
      <c r="AA12" s="9">
        <f t="shared" si="1"/>
        <v>0</v>
      </c>
      <c r="AB12" s="9">
        <f t="shared" si="1"/>
        <v>0</v>
      </c>
      <c r="AC12" s="9">
        <f t="shared" si="1"/>
        <v>19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51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169</v>
      </c>
      <c r="C4" s="12" t="s">
        <v>170</v>
      </c>
      <c r="D4" s="12" t="s">
        <v>171</v>
      </c>
      <c r="E4" s="12" t="s">
        <v>90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7" t="s">
        <v>193</v>
      </c>
      <c r="AB4" s="7" t="s">
        <v>536</v>
      </c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8</v>
      </c>
      <c r="P5" s="8">
        <v>2</v>
      </c>
      <c r="Q5" s="8">
        <v>1</v>
      </c>
      <c r="R5" s="8"/>
      <c r="S5" s="8"/>
      <c r="T5" s="8"/>
      <c r="U5" s="8"/>
      <c r="V5" s="8"/>
      <c r="W5" s="8">
        <v>1</v>
      </c>
      <c r="X5" s="8"/>
      <c r="Y5" s="8"/>
      <c r="Z5" s="8"/>
      <c r="AA5" s="8"/>
      <c r="AB5" s="8"/>
      <c r="AC5" s="9">
        <f aca="true" t="shared" si="0" ref="AC5:AC11">SUM(B5:AB5)</f>
        <v>12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45</v>
      </c>
      <c r="P6" s="8"/>
      <c r="Q6" s="8"/>
      <c r="R6" s="8"/>
      <c r="S6" s="8"/>
      <c r="T6" s="8">
        <v>2</v>
      </c>
      <c r="U6" s="8"/>
      <c r="V6" s="8"/>
      <c r="W6" s="8"/>
      <c r="X6" s="8"/>
      <c r="Y6" s="8"/>
      <c r="Z6" s="8"/>
      <c r="AA6" s="8"/>
      <c r="AB6" s="8"/>
      <c r="AC6" s="9">
        <f t="shared" si="0"/>
        <v>47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24</v>
      </c>
      <c r="P7" s="8"/>
      <c r="Q7" s="8">
        <v>1</v>
      </c>
      <c r="R7" s="8"/>
      <c r="S7" s="8"/>
      <c r="T7" s="8"/>
      <c r="U7" s="8"/>
      <c r="V7" s="8"/>
      <c r="W7" s="8">
        <v>1</v>
      </c>
      <c r="X7" s="8"/>
      <c r="Y7" s="8"/>
      <c r="Z7" s="8"/>
      <c r="AA7" s="8"/>
      <c r="AB7" s="8"/>
      <c r="AC7" s="9">
        <f t="shared" si="0"/>
        <v>26</v>
      </c>
    </row>
    <row r="8" spans="1:29" ht="21" customHeight="1">
      <c r="A8" s="3">
        <v>4</v>
      </c>
      <c r="B8" s="8">
        <v>1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2</v>
      </c>
      <c r="J8" s="8"/>
      <c r="K8" s="8"/>
      <c r="L8" s="8"/>
      <c r="M8" s="8"/>
      <c r="N8" s="8"/>
      <c r="O8" s="8">
        <v>13</v>
      </c>
      <c r="P8" s="8">
        <v>2</v>
      </c>
      <c r="Q8" s="8">
        <v>0</v>
      </c>
      <c r="R8" s="8">
        <v>0</v>
      </c>
      <c r="S8" s="8">
        <v>0</v>
      </c>
      <c r="T8" s="8">
        <v>1</v>
      </c>
      <c r="U8" s="8"/>
      <c r="V8" s="8"/>
      <c r="W8" s="8"/>
      <c r="X8" s="8"/>
      <c r="Y8" s="8"/>
      <c r="Z8" s="8"/>
      <c r="AA8" s="8"/>
      <c r="AB8" s="8"/>
      <c r="AC8" s="9">
        <f t="shared" si="0"/>
        <v>20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v>1</v>
      </c>
      <c r="M9" s="8">
        <v>0</v>
      </c>
      <c r="N9" s="8">
        <v>0</v>
      </c>
      <c r="O9" s="8">
        <v>98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/>
      <c r="V9" s="8"/>
      <c r="W9" s="8"/>
      <c r="X9" s="8"/>
      <c r="Y9" s="8"/>
      <c r="Z9" s="8"/>
      <c r="AA9" s="8"/>
      <c r="AB9" s="8"/>
      <c r="AC9" s="9">
        <f t="shared" si="0"/>
        <v>100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1</v>
      </c>
      <c r="C12" s="9">
        <f aca="true" t="shared" si="1" ref="C12:AC12">SUM(C5:C11)</f>
        <v>0</v>
      </c>
      <c r="D12" s="9">
        <f t="shared" si="1"/>
        <v>1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2</v>
      </c>
      <c r="J12" s="9">
        <f t="shared" si="1"/>
        <v>0</v>
      </c>
      <c r="K12" s="9">
        <f t="shared" si="1"/>
        <v>0</v>
      </c>
      <c r="L12" s="9">
        <f t="shared" si="1"/>
        <v>1</v>
      </c>
      <c r="M12" s="9">
        <f t="shared" si="1"/>
        <v>0</v>
      </c>
      <c r="N12" s="9">
        <f t="shared" si="1"/>
        <v>0</v>
      </c>
      <c r="O12" s="9">
        <f t="shared" si="1"/>
        <v>188</v>
      </c>
      <c r="P12" s="9">
        <f t="shared" si="1"/>
        <v>4</v>
      </c>
      <c r="Q12" s="9">
        <f t="shared" si="1"/>
        <v>2</v>
      </c>
      <c r="R12" s="9">
        <f t="shared" si="1"/>
        <v>0</v>
      </c>
      <c r="S12" s="9">
        <f t="shared" si="1"/>
        <v>0</v>
      </c>
      <c r="T12" s="9">
        <f t="shared" si="1"/>
        <v>4</v>
      </c>
      <c r="U12" s="9">
        <f t="shared" si="1"/>
        <v>0</v>
      </c>
      <c r="V12" s="9">
        <f t="shared" si="1"/>
        <v>0</v>
      </c>
      <c r="W12" s="9">
        <f t="shared" si="1"/>
        <v>2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205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52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194</v>
      </c>
      <c r="C4" s="12" t="s">
        <v>195</v>
      </c>
      <c r="D4" s="12" t="s">
        <v>196</v>
      </c>
      <c r="E4" s="12" t="s">
        <v>197</v>
      </c>
      <c r="F4" s="12" t="s">
        <v>198</v>
      </c>
      <c r="G4" s="12" t="s">
        <v>182</v>
      </c>
      <c r="H4" s="12" t="s">
        <v>90</v>
      </c>
      <c r="I4" s="12" t="s">
        <v>199</v>
      </c>
      <c r="J4" s="12" t="s">
        <v>200</v>
      </c>
      <c r="K4" s="12" t="s">
        <v>201</v>
      </c>
      <c r="L4" s="12" t="s">
        <v>202</v>
      </c>
      <c r="M4" s="12" t="s">
        <v>203</v>
      </c>
      <c r="N4" s="12" t="s">
        <v>204</v>
      </c>
      <c r="O4" s="12" t="s">
        <v>205</v>
      </c>
      <c r="P4" s="12" t="s">
        <v>206</v>
      </c>
      <c r="Q4" s="12" t="s">
        <v>207</v>
      </c>
      <c r="R4" s="12" t="s">
        <v>208</v>
      </c>
      <c r="S4" s="12" t="s">
        <v>209</v>
      </c>
      <c r="T4" s="12"/>
      <c r="U4" s="12"/>
      <c r="V4" s="12"/>
      <c r="W4" s="12"/>
      <c r="X4" s="12"/>
      <c r="Y4" s="12"/>
      <c r="Z4" s="12"/>
      <c r="AA4" s="7"/>
      <c r="AB4" s="13"/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0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0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0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A9" sqref="AA9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53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210</v>
      </c>
      <c r="C4" s="12" t="s">
        <v>211</v>
      </c>
      <c r="D4" s="12" t="s">
        <v>212</v>
      </c>
      <c r="E4" s="12" t="s">
        <v>213</v>
      </c>
      <c r="F4" s="12" t="s">
        <v>214</v>
      </c>
      <c r="G4" s="12" t="s">
        <v>215</v>
      </c>
      <c r="H4" s="12" t="s">
        <v>162</v>
      </c>
      <c r="I4" s="12" t="s">
        <v>216</v>
      </c>
      <c r="J4" s="12" t="s">
        <v>217</v>
      </c>
      <c r="K4" s="12" t="s">
        <v>218</v>
      </c>
      <c r="L4" s="12" t="s">
        <v>219</v>
      </c>
      <c r="M4" s="12" t="s">
        <v>220</v>
      </c>
      <c r="N4" s="12" t="s">
        <v>221</v>
      </c>
      <c r="O4" s="12" t="s">
        <v>152</v>
      </c>
      <c r="P4" s="12" t="s">
        <v>222</v>
      </c>
      <c r="Q4" s="12" t="s">
        <v>223</v>
      </c>
      <c r="R4" s="12" t="s">
        <v>224</v>
      </c>
      <c r="S4" s="12" t="s">
        <v>225</v>
      </c>
      <c r="T4" s="12" t="s">
        <v>226</v>
      </c>
      <c r="U4" s="12" t="s">
        <v>227</v>
      </c>
      <c r="V4" s="12" t="s">
        <v>228</v>
      </c>
      <c r="W4" s="12" t="s">
        <v>229</v>
      </c>
      <c r="X4" s="12" t="s">
        <v>230</v>
      </c>
      <c r="Y4" s="12" t="s">
        <v>231</v>
      </c>
      <c r="Z4" s="12" t="s">
        <v>232</v>
      </c>
      <c r="AA4" s="7" t="s">
        <v>233</v>
      </c>
      <c r="AB4" s="13" t="s">
        <v>234</v>
      </c>
      <c r="AC4" s="296"/>
    </row>
    <row r="5" spans="1:29" ht="21" customHeight="1">
      <c r="A5" s="3">
        <v>1</v>
      </c>
      <c r="B5" s="8"/>
      <c r="C5" s="8">
        <v>4</v>
      </c>
      <c r="D5" s="8">
        <v>1</v>
      </c>
      <c r="E5" s="8"/>
      <c r="F5" s="8"/>
      <c r="G5" s="8"/>
      <c r="H5" s="8">
        <v>3</v>
      </c>
      <c r="I5" s="8">
        <v>1</v>
      </c>
      <c r="J5" s="8"/>
      <c r="K5" s="8">
        <v>3</v>
      </c>
      <c r="L5" s="8"/>
      <c r="M5" s="8">
        <v>47</v>
      </c>
      <c r="N5" s="8">
        <v>1</v>
      </c>
      <c r="O5" s="8">
        <v>1</v>
      </c>
      <c r="P5" s="8">
        <v>8</v>
      </c>
      <c r="Q5" s="8"/>
      <c r="R5" s="8"/>
      <c r="S5" s="8">
        <v>1</v>
      </c>
      <c r="T5" s="8"/>
      <c r="U5" s="8">
        <v>3</v>
      </c>
      <c r="V5" s="8"/>
      <c r="W5" s="8"/>
      <c r="X5" s="8">
        <v>1</v>
      </c>
      <c r="Y5" s="8">
        <v>10</v>
      </c>
      <c r="Z5" s="8"/>
      <c r="AA5" s="8"/>
      <c r="AB5" s="8"/>
      <c r="AC5" s="9">
        <f aca="true" t="shared" si="0" ref="AC5:AC11">SUM(B5:AB5)</f>
        <v>84</v>
      </c>
    </row>
    <row r="6" spans="1:29" ht="21" customHeight="1">
      <c r="A6" s="3">
        <v>2</v>
      </c>
      <c r="B6" s="8">
        <v>3</v>
      </c>
      <c r="C6" s="8">
        <v>12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3</v>
      </c>
      <c r="J6" s="8">
        <v>3</v>
      </c>
      <c r="K6" s="8">
        <v>0</v>
      </c>
      <c r="L6" s="8">
        <v>0</v>
      </c>
      <c r="M6" s="8">
        <v>40</v>
      </c>
      <c r="N6" s="8">
        <v>0</v>
      </c>
      <c r="O6" s="8">
        <v>3</v>
      </c>
      <c r="P6" s="8">
        <v>6</v>
      </c>
      <c r="Q6" s="8">
        <v>0</v>
      </c>
      <c r="R6" s="8">
        <v>3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2</v>
      </c>
      <c r="Y6" s="8">
        <v>18</v>
      </c>
      <c r="Z6" s="8">
        <v>1</v>
      </c>
      <c r="AA6" s="8"/>
      <c r="AB6" s="8"/>
      <c r="AC6" s="9">
        <f t="shared" si="0"/>
        <v>95</v>
      </c>
    </row>
    <row r="7" spans="1:29" ht="21" customHeight="1">
      <c r="A7" s="3">
        <v>3</v>
      </c>
      <c r="B7" s="8">
        <v>1</v>
      </c>
      <c r="C7" s="8">
        <v>17</v>
      </c>
      <c r="D7" s="8">
        <v>0</v>
      </c>
      <c r="E7" s="8">
        <v>1</v>
      </c>
      <c r="F7" s="8">
        <v>0</v>
      </c>
      <c r="G7" s="8">
        <v>0</v>
      </c>
      <c r="H7" s="8">
        <v>0</v>
      </c>
      <c r="I7" s="8">
        <v>6</v>
      </c>
      <c r="J7" s="8">
        <v>7</v>
      </c>
      <c r="K7" s="8">
        <v>3</v>
      </c>
      <c r="L7" s="8">
        <v>0</v>
      </c>
      <c r="M7" s="8">
        <v>35</v>
      </c>
      <c r="N7" s="8">
        <v>0</v>
      </c>
      <c r="O7" s="8">
        <v>0</v>
      </c>
      <c r="P7" s="8">
        <v>1</v>
      </c>
      <c r="Q7" s="8"/>
      <c r="R7" s="8"/>
      <c r="S7" s="8"/>
      <c r="T7" s="8"/>
      <c r="U7" s="8"/>
      <c r="V7" s="8"/>
      <c r="W7" s="8"/>
      <c r="X7" s="8"/>
      <c r="Y7" s="8">
        <v>8</v>
      </c>
      <c r="Z7" s="8"/>
      <c r="AA7" s="8">
        <v>1</v>
      </c>
      <c r="AB7" s="8"/>
      <c r="AC7" s="9">
        <f t="shared" si="0"/>
        <v>80</v>
      </c>
    </row>
    <row r="8" spans="1:29" ht="21" customHeight="1">
      <c r="A8" s="3">
        <v>4</v>
      </c>
      <c r="B8" s="8">
        <v>0</v>
      </c>
      <c r="C8" s="8">
        <v>4</v>
      </c>
      <c r="D8" s="8">
        <v>0</v>
      </c>
      <c r="E8" s="8">
        <v>1</v>
      </c>
      <c r="F8" s="8">
        <v>1</v>
      </c>
      <c r="G8" s="8">
        <v>0</v>
      </c>
      <c r="H8" s="8">
        <v>2</v>
      </c>
      <c r="I8" s="8">
        <v>7</v>
      </c>
      <c r="J8" s="8">
        <v>0</v>
      </c>
      <c r="K8" s="8">
        <v>11</v>
      </c>
      <c r="L8" s="8">
        <v>0</v>
      </c>
      <c r="M8" s="8">
        <v>27</v>
      </c>
      <c r="N8" s="8">
        <v>0</v>
      </c>
      <c r="O8" s="8">
        <v>0</v>
      </c>
      <c r="P8" s="8">
        <v>1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7</v>
      </c>
      <c r="Z8" s="8"/>
      <c r="AA8" s="8"/>
      <c r="AB8" s="8"/>
      <c r="AC8" s="9">
        <f t="shared" si="0"/>
        <v>62</v>
      </c>
    </row>
    <row r="9" spans="1:29" ht="21" customHeight="1">
      <c r="A9" s="3">
        <v>5</v>
      </c>
      <c r="B9" s="8">
        <v>2</v>
      </c>
      <c r="C9" s="8">
        <v>3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3</v>
      </c>
      <c r="J9" s="8">
        <v>2</v>
      </c>
      <c r="K9" s="8">
        <v>4</v>
      </c>
      <c r="L9" s="8">
        <v>0</v>
      </c>
      <c r="M9" s="8">
        <v>41</v>
      </c>
      <c r="N9" s="8">
        <v>0</v>
      </c>
      <c r="O9" s="8">
        <v>0</v>
      </c>
      <c r="P9" s="8">
        <v>9</v>
      </c>
      <c r="Q9" s="8">
        <v>0</v>
      </c>
      <c r="R9" s="8">
        <v>0</v>
      </c>
      <c r="S9" s="8">
        <v>1</v>
      </c>
      <c r="T9" s="8">
        <v>0</v>
      </c>
      <c r="U9" s="8">
        <v>2</v>
      </c>
      <c r="V9" s="8">
        <v>1</v>
      </c>
      <c r="W9" s="8">
        <v>0</v>
      </c>
      <c r="X9" s="8">
        <v>0</v>
      </c>
      <c r="Y9" s="8">
        <v>11</v>
      </c>
      <c r="Z9" s="8">
        <v>1</v>
      </c>
      <c r="AA9" s="8"/>
      <c r="AB9" s="8"/>
      <c r="AC9" s="9">
        <f t="shared" si="0"/>
        <v>82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6</v>
      </c>
      <c r="C12" s="9">
        <f aca="true" t="shared" si="1" ref="C12:AC12">SUM(C5:C11)</f>
        <v>40</v>
      </c>
      <c r="D12" s="9">
        <f t="shared" si="1"/>
        <v>1</v>
      </c>
      <c r="E12" s="9">
        <f t="shared" si="1"/>
        <v>2</v>
      </c>
      <c r="F12" s="9">
        <f t="shared" si="1"/>
        <v>1</v>
      </c>
      <c r="G12" s="9">
        <f t="shared" si="1"/>
        <v>2</v>
      </c>
      <c r="H12" s="9">
        <f t="shared" si="1"/>
        <v>5</v>
      </c>
      <c r="I12" s="9">
        <f t="shared" si="1"/>
        <v>20</v>
      </c>
      <c r="J12" s="9">
        <f t="shared" si="1"/>
        <v>12</v>
      </c>
      <c r="K12" s="9">
        <f t="shared" si="1"/>
        <v>21</v>
      </c>
      <c r="L12" s="9">
        <f t="shared" si="1"/>
        <v>0</v>
      </c>
      <c r="M12" s="9">
        <f t="shared" si="1"/>
        <v>190</v>
      </c>
      <c r="N12" s="9">
        <f t="shared" si="1"/>
        <v>1</v>
      </c>
      <c r="O12" s="9">
        <f t="shared" si="1"/>
        <v>4</v>
      </c>
      <c r="P12" s="9">
        <f t="shared" si="1"/>
        <v>25</v>
      </c>
      <c r="Q12" s="9">
        <f t="shared" si="1"/>
        <v>0</v>
      </c>
      <c r="R12" s="9">
        <f t="shared" si="1"/>
        <v>4</v>
      </c>
      <c r="S12" s="9">
        <f t="shared" si="1"/>
        <v>3</v>
      </c>
      <c r="T12" s="9">
        <f t="shared" si="1"/>
        <v>0</v>
      </c>
      <c r="U12" s="9">
        <f t="shared" si="1"/>
        <v>5</v>
      </c>
      <c r="V12" s="9">
        <f t="shared" si="1"/>
        <v>1</v>
      </c>
      <c r="W12" s="9">
        <f t="shared" si="1"/>
        <v>0</v>
      </c>
      <c r="X12" s="9">
        <f t="shared" si="1"/>
        <v>3</v>
      </c>
      <c r="Y12" s="9">
        <f t="shared" si="1"/>
        <v>54</v>
      </c>
      <c r="Z12" s="9">
        <f t="shared" si="1"/>
        <v>2</v>
      </c>
      <c r="AA12" s="9">
        <f t="shared" si="1"/>
        <v>1</v>
      </c>
      <c r="AB12" s="9">
        <f t="shared" si="1"/>
        <v>0</v>
      </c>
      <c r="AC12" s="9">
        <f t="shared" si="1"/>
        <v>403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7109375" style="1" customWidth="1"/>
    <col min="2" max="28" width="3.7109375" style="0" customWidth="1"/>
    <col min="29" max="29" width="5.7109375" style="0" customWidth="1"/>
    <col min="30" max="34" width="4.7109375" style="0" customWidth="1"/>
  </cols>
  <sheetData>
    <row r="1" spans="1:13" ht="15.75">
      <c r="A1" s="6" t="s">
        <v>54</v>
      </c>
      <c r="H1" s="10"/>
      <c r="I1" s="11"/>
      <c r="J1" s="11"/>
      <c r="K1" s="11"/>
      <c r="L1" s="11"/>
      <c r="M1" s="10"/>
    </row>
    <row r="3" spans="1:39" ht="15.75">
      <c r="A3" s="294" t="s">
        <v>16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295" t="s">
        <v>17</v>
      </c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9" s="4" customFormat="1" ht="151.5" customHeight="1">
      <c r="A4" s="294"/>
      <c r="B4" s="12" t="s">
        <v>235</v>
      </c>
      <c r="C4" s="12" t="s">
        <v>236</v>
      </c>
      <c r="D4" s="12" t="s">
        <v>237</v>
      </c>
      <c r="E4" s="12" t="s">
        <v>238</v>
      </c>
      <c r="F4" s="12" t="s">
        <v>239</v>
      </c>
      <c r="G4" s="12" t="s">
        <v>240</v>
      </c>
      <c r="H4" s="12" t="s">
        <v>241</v>
      </c>
      <c r="I4" s="12" t="s">
        <v>242</v>
      </c>
      <c r="J4" s="12" t="s">
        <v>243</v>
      </c>
      <c r="K4" s="12" t="s">
        <v>244</v>
      </c>
      <c r="L4" s="12" t="s">
        <v>245</v>
      </c>
      <c r="M4" s="12" t="s">
        <v>246</v>
      </c>
      <c r="N4" s="12" t="s">
        <v>247</v>
      </c>
      <c r="O4" s="12" t="s">
        <v>248</v>
      </c>
      <c r="P4" s="12" t="s">
        <v>249</v>
      </c>
      <c r="Q4" s="12" t="s">
        <v>250</v>
      </c>
      <c r="R4" s="12"/>
      <c r="S4" s="12"/>
      <c r="T4" s="12"/>
      <c r="U4" s="12"/>
      <c r="V4" s="12"/>
      <c r="W4" s="12"/>
      <c r="X4" s="12"/>
      <c r="Y4" s="12"/>
      <c r="Z4" s="12"/>
      <c r="AA4" s="7"/>
      <c r="AB4" s="13"/>
      <c r="AC4" s="296"/>
    </row>
    <row r="5" spans="1:29" ht="21" customHeight="1">
      <c r="A5" s="3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f aca="true" t="shared" si="0" ref="AC5:AC11">SUM(B5:AB5)</f>
        <v>0</v>
      </c>
    </row>
    <row r="6" spans="1:29" ht="21" customHeight="1">
      <c r="A6" s="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f t="shared" si="0"/>
        <v>0</v>
      </c>
    </row>
    <row r="7" spans="1:29" ht="21" customHeight="1">
      <c r="A7" s="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0</v>
      </c>
    </row>
    <row r="8" spans="1:29" ht="21" customHeight="1">
      <c r="A8" s="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0</v>
      </c>
    </row>
    <row r="9" spans="1:29" ht="21" customHeight="1">
      <c r="A9" s="3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0</v>
      </c>
    </row>
    <row r="10" spans="1:29" ht="2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0"/>
        <v>0</v>
      </c>
    </row>
    <row r="11" spans="1:29" ht="21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>
        <f t="shared" si="0"/>
        <v>0</v>
      </c>
    </row>
    <row r="12" spans="1:29" ht="21" customHeight="1">
      <c r="A12" s="2"/>
      <c r="B12" s="9">
        <f>SUM(B5:B11)</f>
        <v>0</v>
      </c>
      <c r="C12" s="9">
        <f aca="true" t="shared" si="1" ref="C12:AC12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0</v>
      </c>
    </row>
  </sheetData>
  <sheetProtection/>
  <mergeCells count="2">
    <mergeCell ref="A3:A4"/>
    <mergeCell ref="AC3:AC4"/>
  </mergeCells>
  <printOptions/>
  <pageMargins left="0.5905511811023623" right="0.5905511811023623" top="0.984251968503937" bottom="0.984251968503937" header="0.5118110236220472" footer="0.5118110236220472"/>
  <pageSetup horizontalDpi="180" verticalDpi="180" orientation="landscape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2015-06-03T07:39:25Z</cp:lastPrinted>
  <dcterms:created xsi:type="dcterms:W3CDTF">1996-11-05T10:16:36Z</dcterms:created>
  <dcterms:modified xsi:type="dcterms:W3CDTF">2015-06-03T11:21:50Z</dcterms:modified>
  <cp:category/>
  <cp:version/>
  <cp:contentType/>
  <cp:contentStatus/>
</cp:coreProperties>
</file>